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https://alcaldiabogota-my.sharepoint.com/personal/magarciag_alcaldiabogota_gov_co/Documents/Contrato 040 de 2023/Plan MIPG 2022/"/>
    </mc:Choice>
  </mc:AlternateContent>
  <xr:revisionPtr revIDLastSave="98" documentId="8_{9431D090-81C3-472C-A7D9-1B0FBC48674D}" xr6:coauthVersionLast="47" xr6:coauthVersionMax="47" xr10:uidLastSave="{964B1AB6-0D64-4630-ACDF-DA2242367C09}"/>
  <bookViews>
    <workbookView xWindow="-108" yWindow="-108" windowWidth="23256" windowHeight="12456" firstSheet="1" activeTab="1" xr2:uid="{00000000-000D-0000-FFFF-FFFF00000000}"/>
  </bookViews>
  <sheets>
    <sheet name="Lista" sheetId="19" state="hidden" r:id="rId1"/>
    <sheet name="Plan MIPG" sheetId="8" r:id="rId2"/>
    <sheet name="Listas" sheetId="4" state="hidden" r:id="rId3"/>
  </sheets>
  <definedNames>
    <definedName name="_xlnm._FilterDatabase" localSheetId="0" hidden="1">Lista!$A$2:$H$20</definedName>
    <definedName name="_xlnm._FilterDatabase" localSheetId="2" hidden="1">Listas!$A$1:$F$20</definedName>
    <definedName name="_xlnm._FilterDatabase" localSheetId="1" hidden="1">'Plan MIPG'!$A$7:$AN$373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368" i="8" l="1"/>
  <c r="AH364" i="8"/>
  <c r="AH360" i="8"/>
  <c r="AH356" i="8"/>
  <c r="AH352" i="8"/>
  <c r="AH348" i="8"/>
  <c r="AH344" i="8"/>
  <c r="AH340" i="8"/>
  <c r="AH336" i="8"/>
  <c r="AH312" i="8"/>
  <c r="AH308" i="8"/>
  <c r="AH304" i="8"/>
  <c r="AH300" i="8"/>
  <c r="AH296" i="8"/>
  <c r="AH292" i="8"/>
  <c r="AH288" i="8"/>
  <c r="AH284" i="8"/>
  <c r="AH276" i="8"/>
  <c r="AH272" i="8"/>
  <c r="AH264" i="8"/>
  <c r="AH260" i="8"/>
  <c r="AH256" i="8"/>
  <c r="AH252" i="8"/>
  <c r="AH248" i="8"/>
  <c r="AH244" i="8"/>
  <c r="AH220" i="8"/>
  <c r="AH216" i="8"/>
  <c r="AH196" i="8"/>
  <c r="AH192" i="8"/>
  <c r="AH188" i="8"/>
  <c r="AH184" i="8"/>
  <c r="AH168" i="8"/>
  <c r="AH152" i="8"/>
  <c r="AH148" i="8"/>
  <c r="AH124" i="8"/>
  <c r="AH104" i="8"/>
  <c r="AH96" i="8"/>
  <c r="AH32" i="8"/>
  <c r="AH16" i="8"/>
  <c r="AH12" i="8"/>
  <c r="S181" i="8"/>
  <c r="AH180" i="8" s="1"/>
  <c r="R29" i="8" l="1"/>
  <c r="S370" i="8" l="1"/>
  <c r="S366" i="8"/>
  <c r="S362" i="8"/>
  <c r="S358" i="8"/>
  <c r="S354" i="8"/>
  <c r="R350" i="8"/>
  <c r="S346" i="8"/>
  <c r="Q346" i="8"/>
  <c r="S342" i="8"/>
  <c r="Q342" i="8"/>
  <c r="S338" i="8"/>
  <c r="Q338" i="8"/>
  <c r="R314" i="8"/>
  <c r="R310" i="8"/>
  <c r="S306" i="8"/>
  <c r="R306" i="8"/>
  <c r="Q306" i="8"/>
  <c r="P306" i="8"/>
  <c r="O306" i="8"/>
  <c r="N306" i="8"/>
  <c r="R302" i="8"/>
  <c r="Q302" i="8"/>
  <c r="P302" i="8"/>
  <c r="O302" i="8"/>
  <c r="N302" i="8"/>
  <c r="S298" i="8"/>
  <c r="R298" i="8"/>
  <c r="Q298" i="8"/>
  <c r="P298" i="8"/>
  <c r="O298" i="8"/>
  <c r="N298" i="8"/>
  <c r="S294" i="8"/>
  <c r="R294" i="8"/>
  <c r="R290" i="8"/>
  <c r="S286" i="8"/>
  <c r="R286" i="8"/>
  <c r="R282" i="8"/>
  <c r="Q282" i="8"/>
  <c r="P282" i="8"/>
  <c r="S278" i="8"/>
  <c r="Q278" i="8"/>
  <c r="R274" i="8"/>
  <c r="Q274" i="8"/>
  <c r="P274" i="8"/>
  <c r="Q262" i="8"/>
  <c r="N185" i="8"/>
  <c r="O181" i="8"/>
  <c r="Q29" i="8" l="1"/>
  <c r="P29" i="8"/>
  <c r="O346" i="8" l="1"/>
  <c r="O342" i="8"/>
  <c r="O338" i="8"/>
  <c r="O334" i="8"/>
  <c r="O330" i="8"/>
  <c r="O326" i="8"/>
  <c r="N314" i="8"/>
  <c r="N310" i="8"/>
  <c r="N294" i="8"/>
  <c r="O282" i="8"/>
  <c r="O278" i="8"/>
  <c r="O274" i="8"/>
  <c r="O262" i="8"/>
  <c r="O238" i="8"/>
  <c r="N238" i="8"/>
  <c r="O190" i="8"/>
  <c r="N186" i="8"/>
  <c r="O182" i="8"/>
  <c r="N174" i="8"/>
  <c r="O146" i="8"/>
  <c r="N146" i="8"/>
  <c r="N142" i="8"/>
  <c r="N130" i="8"/>
  <c r="N126" i="8"/>
  <c r="O110" i="8"/>
  <c r="N110" i="8"/>
  <c r="N98" i="8"/>
  <c r="O94" i="8"/>
  <c r="N94" i="8"/>
  <c r="O90" i="8"/>
  <c r="N86" i="8"/>
  <c r="N82" i="8"/>
  <c r="N70" i="8"/>
  <c r="N66" i="8"/>
  <c r="N62" i="8"/>
  <c r="O54" i="8"/>
  <c r="O42" i="8"/>
  <c r="N42" i="8"/>
  <c r="AD20" i="8" l="1"/>
  <c r="AD24" i="8"/>
  <c r="AD28" i="8"/>
  <c r="AC40" i="8"/>
  <c r="AD40" i="8"/>
  <c r="AE40" i="8"/>
  <c r="AC44" i="8"/>
  <c r="AD44" i="8"/>
  <c r="AE44" i="8"/>
  <c r="AC52" i="8"/>
  <c r="AD52" i="8"/>
  <c r="AE52" i="8"/>
  <c r="AC64" i="8"/>
  <c r="AD64" i="8"/>
  <c r="AE64" i="8"/>
  <c r="AC68" i="8"/>
  <c r="AD68" i="8"/>
  <c r="AE68" i="8"/>
  <c r="AC80" i="8"/>
  <c r="AD80" i="8"/>
  <c r="AE80" i="8"/>
  <c r="AC84" i="8"/>
  <c r="AD84" i="8"/>
  <c r="AE84" i="8"/>
  <c r="AC88" i="8"/>
  <c r="AD88" i="8"/>
  <c r="AE88" i="8"/>
  <c r="AC92" i="8"/>
  <c r="AD92" i="8"/>
  <c r="AE92" i="8"/>
  <c r="AC96" i="8"/>
  <c r="AD96" i="8"/>
  <c r="AE96" i="8"/>
  <c r="AC108" i="8"/>
  <c r="AD108" i="8"/>
  <c r="AE108" i="8"/>
  <c r="AC112" i="8"/>
  <c r="AD112" i="8"/>
  <c r="AE112" i="8"/>
  <c r="AC116" i="8"/>
  <c r="AD116" i="8"/>
  <c r="AE116" i="8"/>
  <c r="AC120" i="8"/>
  <c r="AD120" i="8"/>
  <c r="AE120" i="8"/>
  <c r="AC124" i="8"/>
  <c r="AD124" i="8"/>
  <c r="AE124" i="8"/>
  <c r="AC128" i="8"/>
  <c r="AD128" i="8"/>
  <c r="AE128" i="8"/>
  <c r="AC136" i="8"/>
  <c r="AD136" i="8"/>
  <c r="AE136" i="8"/>
  <c r="AC140" i="8"/>
  <c r="AD140" i="8"/>
  <c r="AE140" i="8"/>
  <c r="AC144" i="8"/>
  <c r="AD144" i="8"/>
  <c r="AE144" i="8"/>
  <c r="AC152" i="8"/>
  <c r="AD152" i="8"/>
  <c r="AC156" i="8"/>
  <c r="AD156" i="8"/>
  <c r="AE156" i="8"/>
  <c r="AC160" i="8"/>
  <c r="AD160" i="8"/>
  <c r="AE160" i="8"/>
  <c r="AC164" i="8"/>
  <c r="AD164" i="8"/>
  <c r="AE164" i="8"/>
  <c r="AC168" i="8"/>
  <c r="AD168" i="8"/>
  <c r="AE168" i="8"/>
  <c r="AC172" i="8"/>
  <c r="AD172" i="8"/>
  <c r="AE172" i="8"/>
  <c r="AC176" i="8"/>
  <c r="AD176" i="8"/>
  <c r="AE176" i="8"/>
  <c r="AC180" i="8"/>
  <c r="AD180" i="8"/>
  <c r="AE180" i="8"/>
  <c r="AC184" i="8"/>
  <c r="AD184" i="8"/>
  <c r="AE184" i="8"/>
  <c r="AC188" i="8"/>
  <c r="AD188" i="8"/>
  <c r="AE188" i="8"/>
  <c r="AC200" i="8"/>
  <c r="AD200" i="8"/>
  <c r="AE200" i="8"/>
  <c r="AC216" i="8"/>
  <c r="AD216" i="8"/>
  <c r="AE216" i="8"/>
  <c r="AC236" i="8"/>
  <c r="AD236" i="8"/>
  <c r="AE236" i="8"/>
  <c r="AC260" i="8"/>
  <c r="AD260" i="8"/>
  <c r="AE260" i="8"/>
  <c r="AD268" i="8"/>
  <c r="AC272" i="8"/>
  <c r="AD272" i="8"/>
  <c r="AE272" i="8"/>
  <c r="AC276" i="8"/>
  <c r="AD276" i="8"/>
  <c r="AE276" i="8"/>
  <c r="AC280" i="8"/>
  <c r="AD280" i="8"/>
  <c r="AE280" i="8"/>
  <c r="AC292" i="8"/>
  <c r="AD292" i="8"/>
  <c r="AE292" i="8"/>
  <c r="AC296" i="8"/>
  <c r="AD296" i="8"/>
  <c r="AE296" i="8"/>
  <c r="AC300" i="8"/>
  <c r="AD300" i="8"/>
  <c r="AE300" i="8"/>
  <c r="AC304" i="8"/>
  <c r="AD304" i="8"/>
  <c r="AE304" i="8"/>
  <c r="AC308" i="8"/>
  <c r="AD308" i="8"/>
  <c r="AE308" i="8"/>
  <c r="AC312" i="8"/>
  <c r="AD312" i="8"/>
  <c r="AE312" i="8"/>
  <c r="AD316" i="8"/>
  <c r="AD320" i="8"/>
  <c r="AC324" i="8"/>
  <c r="AD324" i="8"/>
  <c r="AE324" i="8"/>
  <c r="AC328" i="8"/>
  <c r="AD328" i="8"/>
  <c r="AE328" i="8"/>
  <c r="AC332" i="8"/>
  <c r="AD332" i="8"/>
  <c r="AE332" i="8"/>
  <c r="AC336" i="8"/>
  <c r="AD336" i="8"/>
  <c r="AE336" i="8"/>
  <c r="AC340" i="8"/>
  <c r="AD340" i="8"/>
  <c r="AE340" i="8"/>
  <c r="AC344" i="8"/>
  <c r="AD344" i="8"/>
  <c r="AE344" i="8"/>
  <c r="AM220" i="8"/>
  <c r="AL220" i="8"/>
  <c r="AM216" i="8"/>
  <c r="AL216" i="8"/>
  <c r="AM144" i="8"/>
  <c r="AL144" i="8"/>
  <c r="AM104" i="8"/>
  <c r="AL104" i="8"/>
  <c r="AM28" i="8"/>
  <c r="AM368" i="8"/>
  <c r="AL368" i="8"/>
  <c r="AM364" i="8"/>
  <c r="AL364" i="8"/>
  <c r="AM360" i="8"/>
  <c r="AL360" i="8"/>
  <c r="AM356" i="8"/>
  <c r="AL356" i="8"/>
  <c r="AM352" i="8"/>
  <c r="AL352" i="8"/>
  <c r="AM348" i="8"/>
  <c r="AL348" i="8"/>
  <c r="AM344" i="8"/>
  <c r="AL344" i="8"/>
  <c r="AM340" i="8"/>
  <c r="AL340" i="8"/>
  <c r="AM336" i="8"/>
  <c r="AL336" i="8"/>
  <c r="AM332" i="8"/>
  <c r="AL332" i="8"/>
  <c r="AM328" i="8"/>
  <c r="AL328" i="8"/>
  <c r="AM324" i="8"/>
  <c r="AL324" i="8"/>
  <c r="AM320" i="8"/>
  <c r="AM316" i="8"/>
  <c r="AM312" i="8"/>
  <c r="AL312" i="8"/>
  <c r="AM308" i="8"/>
  <c r="AL308" i="8"/>
  <c r="AM304" i="8"/>
  <c r="AL304" i="8"/>
  <c r="AM300" i="8"/>
  <c r="AL300" i="8"/>
  <c r="AM296" i="8"/>
  <c r="AL296" i="8"/>
  <c r="AM292" i="8"/>
  <c r="AL292" i="8"/>
  <c r="AM288" i="8"/>
  <c r="AL288" i="8"/>
  <c r="AM284" i="8"/>
  <c r="AL284" i="8"/>
  <c r="AM280" i="8"/>
  <c r="AL280" i="8"/>
  <c r="AM276" i="8"/>
  <c r="AL276" i="8"/>
  <c r="AM272" i="8"/>
  <c r="AL272" i="8"/>
  <c r="AM268" i="8"/>
  <c r="AM264" i="8"/>
  <c r="AL264" i="8"/>
  <c r="AM260" i="8"/>
  <c r="AL260" i="8"/>
  <c r="AM256" i="8"/>
  <c r="AL256" i="8"/>
  <c r="AM252" i="8"/>
  <c r="AL252" i="8"/>
  <c r="AM248" i="8"/>
  <c r="AL248" i="8"/>
  <c r="AM244" i="8"/>
  <c r="AL244" i="8"/>
  <c r="AM240" i="8"/>
  <c r="AL240" i="8"/>
  <c r="AM236" i="8"/>
  <c r="AL236" i="8"/>
  <c r="AM232" i="8"/>
  <c r="AL232" i="8"/>
  <c r="AM228" i="8"/>
  <c r="AL228" i="8"/>
  <c r="AM224" i="8"/>
  <c r="AL224" i="8"/>
  <c r="AM212" i="8"/>
  <c r="AL212" i="8"/>
  <c r="AM208" i="8"/>
  <c r="AL208" i="8"/>
  <c r="AM204" i="8"/>
  <c r="AL204" i="8"/>
  <c r="AM200" i="8"/>
  <c r="AL200" i="8"/>
  <c r="AM196" i="8"/>
  <c r="AL196" i="8"/>
  <c r="AM192" i="8"/>
  <c r="AL192" i="8"/>
  <c r="AM188" i="8"/>
  <c r="AL188" i="8"/>
  <c r="AL184" i="8"/>
  <c r="AL180" i="8"/>
  <c r="AM176" i="8"/>
  <c r="AL176" i="8"/>
  <c r="AM172" i="8"/>
  <c r="AL172" i="8"/>
  <c r="AM168" i="8"/>
  <c r="AL168" i="8"/>
  <c r="AM164" i="8"/>
  <c r="AL164" i="8"/>
  <c r="AM160" i="8"/>
  <c r="AL160" i="8"/>
  <c r="AM156" i="8"/>
  <c r="AL156" i="8"/>
  <c r="AM152" i="8"/>
  <c r="AL152" i="8"/>
  <c r="AM148" i="8"/>
  <c r="AL148" i="8"/>
  <c r="AM140" i="8"/>
  <c r="AL140" i="8"/>
  <c r="AM136" i="8"/>
  <c r="AL136" i="8"/>
  <c r="AM132" i="8"/>
  <c r="AL132" i="8"/>
  <c r="AM128" i="8"/>
  <c r="AL128" i="8"/>
  <c r="AM124" i="8"/>
  <c r="AL124" i="8"/>
  <c r="AM120" i="8"/>
  <c r="AL120" i="8"/>
  <c r="AM116" i="8"/>
  <c r="AL116" i="8"/>
  <c r="AM112" i="8"/>
  <c r="AL112" i="8"/>
  <c r="AM108" i="8"/>
  <c r="AL108" i="8"/>
  <c r="AM100" i="8"/>
  <c r="AL100" i="8"/>
  <c r="AM96" i="8"/>
  <c r="AL96" i="8"/>
  <c r="AM92" i="8"/>
  <c r="AL92" i="8"/>
  <c r="AM88" i="8"/>
  <c r="AL88" i="8"/>
  <c r="AM84" i="8"/>
  <c r="AL84" i="8"/>
  <c r="AM80" i="8"/>
  <c r="AL80" i="8"/>
  <c r="AM76" i="8"/>
  <c r="AL76" i="8"/>
  <c r="AM72" i="8"/>
  <c r="AL72" i="8"/>
  <c r="AM68" i="8"/>
  <c r="AL68" i="8"/>
  <c r="AM64" i="8"/>
  <c r="AL64" i="8"/>
  <c r="AM60" i="8"/>
  <c r="AL60" i="8"/>
  <c r="AM56" i="8"/>
  <c r="AL56" i="8"/>
  <c r="AM52" i="8"/>
  <c r="AL52" i="8"/>
  <c r="AM48" i="8"/>
  <c r="AL48" i="8"/>
  <c r="AM44" i="8"/>
  <c r="AL44" i="8"/>
  <c r="AM40" i="8"/>
  <c r="AL40" i="8"/>
  <c r="AM36" i="8"/>
  <c r="AL36" i="8"/>
  <c r="AM32" i="8"/>
  <c r="AL32" i="8"/>
  <c r="AM24" i="8"/>
  <c r="AM20" i="8"/>
  <c r="AM16" i="8"/>
  <c r="AL16" i="8"/>
  <c r="AM12" i="8"/>
  <c r="AL12" i="8"/>
  <c r="AM8" i="8"/>
  <c r="AJ240" i="8"/>
  <c r="AI240" i="8"/>
  <c r="AJ236" i="8"/>
  <c r="AI236" i="8"/>
  <c r="AJ232" i="8"/>
  <c r="AI232" i="8"/>
  <c r="AJ228" i="8"/>
  <c r="AI228" i="8"/>
  <c r="AJ224" i="8"/>
  <c r="AI224" i="8"/>
  <c r="AJ212" i="8"/>
  <c r="AI212" i="8"/>
  <c r="AJ208" i="8"/>
  <c r="AI208" i="8"/>
  <c r="AJ204" i="8"/>
  <c r="AI204" i="8"/>
  <c r="AJ200" i="8"/>
  <c r="AI200" i="8"/>
  <c r="AJ196" i="8"/>
  <c r="AI196" i="8"/>
  <c r="AJ192" i="8"/>
  <c r="AI192" i="8"/>
  <c r="AJ188" i="8"/>
  <c r="AI188" i="8"/>
  <c r="AI184" i="8"/>
  <c r="AI180" i="8"/>
  <c r="AJ176" i="8"/>
  <c r="AI176" i="8"/>
  <c r="AJ172" i="8"/>
  <c r="AI172" i="8"/>
  <c r="AJ168" i="8"/>
  <c r="AI168" i="8"/>
  <c r="AJ164" i="8"/>
  <c r="AI164" i="8"/>
  <c r="AJ160" i="8"/>
  <c r="AI160" i="8"/>
  <c r="AJ156" i="8"/>
  <c r="AI156" i="8"/>
  <c r="AJ152" i="8"/>
  <c r="AI152" i="8"/>
  <c r="AJ148" i="8"/>
  <c r="AI148" i="8"/>
  <c r="AJ140" i="8"/>
  <c r="AI140" i="8"/>
  <c r="AJ136" i="8"/>
  <c r="AI136" i="8"/>
  <c r="AJ132" i="8"/>
  <c r="AI132" i="8"/>
  <c r="AJ128" i="8"/>
  <c r="AI128" i="8"/>
  <c r="AJ124" i="8"/>
  <c r="AI124" i="8"/>
  <c r="AJ120" i="8"/>
  <c r="AI120" i="8"/>
  <c r="AJ116" i="8"/>
  <c r="AI116" i="8"/>
  <c r="AJ112" i="8"/>
  <c r="AI112" i="8"/>
  <c r="AJ108" i="8"/>
  <c r="AI108" i="8"/>
  <c r="AJ100" i="8"/>
  <c r="AI100" i="8"/>
  <c r="AJ96" i="8"/>
  <c r="AI96" i="8"/>
  <c r="AJ92" i="8"/>
  <c r="AI92" i="8"/>
  <c r="AJ88" i="8"/>
  <c r="AI88" i="8"/>
  <c r="AJ84" i="8"/>
  <c r="AI84" i="8"/>
  <c r="AJ80" i="8"/>
  <c r="AI80" i="8"/>
  <c r="AJ76" i="8"/>
  <c r="AI76" i="8"/>
  <c r="AJ72" i="8"/>
  <c r="AI72" i="8"/>
  <c r="AJ68" i="8"/>
  <c r="AI68" i="8"/>
  <c r="AJ64" i="8"/>
  <c r="AI64" i="8"/>
  <c r="AJ60" i="8"/>
  <c r="AI60" i="8"/>
  <c r="AJ56" i="8"/>
  <c r="AI56" i="8"/>
  <c r="AJ52" i="8"/>
  <c r="AI52" i="8"/>
  <c r="AJ48" i="8"/>
  <c r="AI48" i="8"/>
  <c r="AJ44" i="8"/>
  <c r="AI44" i="8"/>
  <c r="AJ40" i="8"/>
  <c r="AI40" i="8"/>
  <c r="AJ36" i="8"/>
  <c r="AI36" i="8"/>
  <c r="AJ32" i="8"/>
  <c r="AI32" i="8"/>
  <c r="AJ24" i="8"/>
  <c r="AJ20" i="8"/>
  <c r="AJ16" i="8"/>
  <c r="AI16" i="8"/>
  <c r="AJ12" i="8"/>
  <c r="AI12" i="8"/>
  <c r="AA8" i="8"/>
  <c r="AN216" i="8" l="1"/>
  <c r="AK60" i="8"/>
  <c r="AN104" i="8"/>
  <c r="AN144" i="8"/>
  <c r="AN220" i="8"/>
  <c r="AN208" i="8"/>
  <c r="AN232" i="8"/>
  <c r="AN244" i="8"/>
  <c r="AK152" i="8"/>
  <c r="AN192" i="8"/>
  <c r="AN148" i="8"/>
  <c r="AN224" i="8"/>
  <c r="AN200" i="8"/>
  <c r="AN284" i="8"/>
  <c r="AN240" i="8"/>
  <c r="AN252" i="8"/>
  <c r="AN12" i="8"/>
  <c r="AN60" i="8"/>
  <c r="AN76" i="8"/>
  <c r="AN92" i="8"/>
  <c r="AN128" i="8"/>
  <c r="AN140" i="8"/>
  <c r="AN16" i="8"/>
  <c r="AN36" i="8"/>
  <c r="AN120" i="8"/>
  <c r="AN40" i="8"/>
  <c r="AN324" i="8"/>
  <c r="AN360" i="8"/>
  <c r="AN364" i="8"/>
  <c r="AN296" i="8"/>
  <c r="AN304" i="8"/>
  <c r="AN352" i="8"/>
  <c r="AN152" i="8"/>
  <c r="AN272" i="8"/>
  <c r="AN288" i="8"/>
  <c r="AN72" i="8"/>
  <c r="AN276" i="8"/>
  <c r="AN112" i="8"/>
  <c r="AN64" i="8"/>
  <c r="AN264" i="8"/>
  <c r="AN292" i="8"/>
  <c r="AN332" i="8"/>
  <c r="AN336" i="8"/>
  <c r="AN96" i="8"/>
  <c r="AN172" i="8"/>
  <c r="AN312" i="8"/>
  <c r="AN340" i="8"/>
  <c r="AN52" i="8"/>
  <c r="AN80" i="8"/>
  <c r="AN68" i="8"/>
  <c r="AN188" i="8"/>
  <c r="AN204" i="8"/>
  <c r="AN228" i="8"/>
  <c r="AN280" i="8"/>
  <c r="AN356" i="8"/>
  <c r="AN116" i="8"/>
  <c r="AN156" i="8"/>
  <c r="AN56" i="8"/>
  <c r="AN84" i="8"/>
  <c r="AN100" i="8"/>
  <c r="AN132" i="8"/>
  <c r="AN160" i="8"/>
  <c r="AN176" i="8"/>
  <c r="AN328" i="8"/>
  <c r="AN344" i="8"/>
  <c r="AN256" i="8"/>
  <c r="AN348" i="8"/>
  <c r="AN44" i="8"/>
  <c r="AN88" i="8"/>
  <c r="AN108" i="8"/>
  <c r="AN136" i="8"/>
  <c r="AN164" i="8"/>
  <c r="AN32" i="8"/>
  <c r="AN124" i="8"/>
  <c r="AN196" i="8"/>
  <c r="AN212" i="8"/>
  <c r="AN236" i="8"/>
  <c r="AN260" i="8"/>
  <c r="AN48" i="8"/>
  <c r="AN168" i="8"/>
  <c r="AN248" i="8"/>
  <c r="AN300" i="8"/>
  <c r="AN308" i="8"/>
  <c r="AN368" i="8"/>
  <c r="AK12" i="8"/>
  <c r="AK236" i="8"/>
  <c r="AK80" i="8"/>
  <c r="AK32" i="8"/>
  <c r="AK224" i="8"/>
  <c r="AK240" i="8"/>
  <c r="AK16" i="8"/>
  <c r="AK120" i="8"/>
  <c r="AK136" i="8"/>
  <c r="AK204" i="8"/>
  <c r="AK48" i="8"/>
  <c r="AK164" i="8"/>
  <c r="AK64" i="8"/>
  <c r="AK96" i="8"/>
  <c r="AK92" i="8"/>
  <c r="AK196" i="8"/>
  <c r="AK56" i="8"/>
  <c r="AK108" i="8"/>
  <c r="AK140" i="8"/>
  <c r="AK44" i="8"/>
  <c r="AK72" i="8"/>
  <c r="AK168" i="8"/>
  <c r="AK36" i="8"/>
  <c r="AK68" i="8"/>
  <c r="AK132" i="8"/>
  <c r="AK192" i="8"/>
  <c r="AK40" i="8"/>
  <c r="AK84" i="8"/>
  <c r="AK100" i="8"/>
  <c r="AK148" i="8"/>
  <c r="AK208" i="8"/>
  <c r="AK232" i="8"/>
  <c r="AK52" i="8"/>
  <c r="AK160" i="8"/>
  <c r="AK88" i="8"/>
  <c r="AK212" i="8"/>
  <c r="AK116" i="8"/>
  <c r="AK176" i="8"/>
  <c r="AK76" i="8"/>
  <c r="AK200" i="8"/>
  <c r="AK112" i="8"/>
  <c r="AK128" i="8"/>
  <c r="AK156" i="8"/>
  <c r="AK172" i="8"/>
  <c r="AK188" i="8"/>
  <c r="AK228" i="8"/>
  <c r="AJ8" i="8" l="1"/>
  <c r="AB168" i="8" l="1"/>
  <c r="AB240" i="8"/>
  <c r="AB236" i="8"/>
  <c r="AB196" i="8"/>
  <c r="AB192" i="8"/>
  <c r="AB188" i="8"/>
  <c r="AB152" i="8"/>
  <c r="AB148" i="8"/>
  <c r="AB136" i="8"/>
  <c r="AB132" i="8"/>
  <c r="AA124" i="8"/>
  <c r="AB96" i="8"/>
  <c r="AB36" i="8"/>
  <c r="AB32" i="8"/>
  <c r="AB16" i="8"/>
  <c r="AB12" i="8"/>
  <c r="AG368" i="8" l="1"/>
  <c r="AF368" i="8"/>
  <c r="AG364" i="8"/>
  <c r="AF364" i="8"/>
  <c r="AG360" i="8"/>
  <c r="AF360" i="8"/>
  <c r="AG356" i="8"/>
  <c r="AF356" i="8"/>
  <c r="AG352" i="8"/>
  <c r="AF352" i="8"/>
  <c r="AG348" i="8"/>
  <c r="AF348" i="8"/>
  <c r="AG344" i="8"/>
  <c r="AF344" i="8"/>
  <c r="AG340" i="8"/>
  <c r="AF340" i="8"/>
  <c r="AG336" i="8"/>
  <c r="AF336" i="8"/>
  <c r="AG320" i="8"/>
  <c r="AG316" i="8"/>
  <c r="AG312" i="8"/>
  <c r="AF312" i="8"/>
  <c r="AG308" i="8"/>
  <c r="AF308" i="8"/>
  <c r="AG304" i="8"/>
  <c r="AF304" i="8"/>
  <c r="AG300" i="8"/>
  <c r="AF300" i="8"/>
  <c r="AG296" i="8"/>
  <c r="AF296" i="8"/>
  <c r="AG292" i="8"/>
  <c r="AF292" i="8"/>
  <c r="AG288" i="8"/>
  <c r="AF288" i="8"/>
  <c r="AG284" i="8"/>
  <c r="AF284" i="8"/>
  <c r="AG276" i="8"/>
  <c r="AF276" i="8"/>
  <c r="AG272" i="8"/>
  <c r="AF272" i="8"/>
  <c r="AG268" i="8"/>
  <c r="AG264" i="8"/>
  <c r="AF264" i="8"/>
  <c r="AG260" i="8"/>
  <c r="AF260" i="8"/>
  <c r="AG256" i="8"/>
  <c r="AF256" i="8"/>
  <c r="AG252" i="8"/>
  <c r="AF252" i="8"/>
  <c r="AG248" i="8"/>
  <c r="AF248" i="8"/>
  <c r="AG244" i="8"/>
  <c r="AF244" i="8"/>
  <c r="AG220" i="8"/>
  <c r="AF220" i="8"/>
  <c r="AG216" i="8"/>
  <c r="AF216" i="8"/>
  <c r="AH204" i="8"/>
  <c r="AG204" i="8"/>
  <c r="AF204" i="8"/>
  <c r="AG196" i="8"/>
  <c r="AF196" i="8"/>
  <c r="AG192" i="8"/>
  <c r="AF192" i="8"/>
  <c r="AG188" i="8"/>
  <c r="AF188" i="8"/>
  <c r="AG184" i="8"/>
  <c r="AF184" i="8"/>
  <c r="AG180" i="8"/>
  <c r="AF180" i="8"/>
  <c r="AH176" i="8"/>
  <c r="AG176" i="8"/>
  <c r="AF176" i="8"/>
  <c r="AH172" i="8"/>
  <c r="AG172" i="8"/>
  <c r="AF172" i="8"/>
  <c r="AG168" i="8"/>
  <c r="AF168" i="8"/>
  <c r="AH164" i="8"/>
  <c r="AG164" i="8"/>
  <c r="AF164" i="8"/>
  <c r="AH160" i="8"/>
  <c r="AG160" i="8"/>
  <c r="AF160" i="8"/>
  <c r="AH156" i="8"/>
  <c r="AG156" i="8"/>
  <c r="AF156" i="8"/>
  <c r="AG152" i="8"/>
  <c r="AF152" i="8"/>
  <c r="AG148" i="8"/>
  <c r="AF148" i="8"/>
  <c r="AG124" i="8"/>
  <c r="AF124" i="8"/>
  <c r="AH120" i="8"/>
  <c r="AG120" i="8"/>
  <c r="AF120" i="8"/>
  <c r="AH116" i="8"/>
  <c r="AG116" i="8"/>
  <c r="AF116" i="8"/>
  <c r="AH112" i="8"/>
  <c r="AG112" i="8"/>
  <c r="AF112" i="8"/>
  <c r="AH108" i="8"/>
  <c r="AG108" i="8"/>
  <c r="AF108" i="8"/>
  <c r="AG104" i="8"/>
  <c r="AF104" i="8"/>
  <c r="AH100" i="8"/>
  <c r="AG100" i="8"/>
  <c r="AF100" i="8"/>
  <c r="AG96" i="8"/>
  <c r="AF96" i="8"/>
  <c r="AH92" i="8"/>
  <c r="AG92" i="8"/>
  <c r="AF92" i="8"/>
  <c r="AH84" i="8"/>
  <c r="AG84" i="8"/>
  <c r="AF84" i="8"/>
  <c r="AH80" i="8"/>
  <c r="AG80" i="8"/>
  <c r="AF80" i="8"/>
  <c r="AH76" i="8"/>
  <c r="AG76" i="8"/>
  <c r="AF76" i="8"/>
  <c r="AH72" i="8"/>
  <c r="AG72" i="8"/>
  <c r="AF72" i="8"/>
  <c r="AH64" i="8"/>
  <c r="AG64" i="8"/>
  <c r="AF64" i="8"/>
  <c r="AH56" i="8"/>
  <c r="AG56" i="8"/>
  <c r="AF56" i="8"/>
  <c r="AH52" i="8"/>
  <c r="AG52" i="8"/>
  <c r="AF52" i="8"/>
  <c r="AH40" i="8"/>
  <c r="AG40" i="8"/>
  <c r="AF40" i="8"/>
  <c r="AG32" i="8"/>
  <c r="AF32" i="8"/>
  <c r="AG28" i="8"/>
  <c r="AG16" i="8"/>
  <c r="AF16" i="8"/>
  <c r="AG12" i="8"/>
  <c r="AF12" i="8"/>
  <c r="AG8" i="8"/>
  <c r="AD8" i="8"/>
  <c r="AD373" i="8" s="1"/>
  <c r="AA240" i="8"/>
  <c r="Z240" i="8"/>
  <c r="AA236" i="8"/>
  <c r="Z236" i="8"/>
  <c r="AB228" i="8"/>
  <c r="AA228" i="8"/>
  <c r="Z228" i="8"/>
  <c r="AB224" i="8"/>
  <c r="AA224" i="8"/>
  <c r="Z224" i="8"/>
  <c r="AB204" i="8"/>
  <c r="AA204" i="8"/>
  <c r="Z204" i="8"/>
  <c r="AB200" i="8"/>
  <c r="AA200" i="8"/>
  <c r="Z200" i="8"/>
  <c r="AA196" i="8"/>
  <c r="Z196" i="8"/>
  <c r="AA192" i="8"/>
  <c r="Z192" i="8"/>
  <c r="AA188" i="8"/>
  <c r="Z188" i="8"/>
  <c r="Z184" i="8"/>
  <c r="Z180" i="8"/>
  <c r="AB176" i="8"/>
  <c r="AA176" i="8"/>
  <c r="Z176" i="8"/>
  <c r="AA168" i="8"/>
  <c r="Z168" i="8"/>
  <c r="AB164" i="8"/>
  <c r="AA164" i="8"/>
  <c r="Z164" i="8"/>
  <c r="AB160" i="8"/>
  <c r="AA160" i="8"/>
  <c r="Z160" i="8"/>
  <c r="AB156" i="8"/>
  <c r="AA156" i="8"/>
  <c r="Z156" i="8"/>
  <c r="AA152" i="8"/>
  <c r="Z152" i="8"/>
  <c r="AA148" i="8"/>
  <c r="Z148" i="8"/>
  <c r="AA136" i="8"/>
  <c r="Z136" i="8"/>
  <c r="AA132" i="8"/>
  <c r="Z132" i="8"/>
  <c r="AB120" i="8"/>
  <c r="AA120" i="8"/>
  <c r="Z120" i="8"/>
  <c r="AB116" i="8"/>
  <c r="AA116" i="8"/>
  <c r="Z116" i="8"/>
  <c r="AB112" i="8"/>
  <c r="AA112" i="8"/>
  <c r="Z112" i="8"/>
  <c r="AB108" i="8"/>
  <c r="AA108" i="8"/>
  <c r="Z108" i="8"/>
  <c r="AB100" i="8"/>
  <c r="AA100" i="8"/>
  <c r="Z100" i="8"/>
  <c r="AA96" i="8"/>
  <c r="Z96" i="8"/>
  <c r="AB92" i="8"/>
  <c r="AA92" i="8"/>
  <c r="Z92" i="8"/>
  <c r="AB88" i="8"/>
  <c r="AA88" i="8"/>
  <c r="Z88" i="8"/>
  <c r="AB84" i="8"/>
  <c r="AA84" i="8"/>
  <c r="Z84" i="8"/>
  <c r="AB80" i="8"/>
  <c r="AA80" i="8"/>
  <c r="Z80" i="8"/>
  <c r="AB76" i="8"/>
  <c r="AA76" i="8"/>
  <c r="Z76" i="8"/>
  <c r="AB72" i="8"/>
  <c r="AA72" i="8"/>
  <c r="Z72" i="8"/>
  <c r="AB68" i="8"/>
  <c r="AA68" i="8"/>
  <c r="Z68" i="8"/>
  <c r="AB64" i="8"/>
  <c r="AA64" i="8"/>
  <c r="Z64" i="8"/>
  <c r="AB60" i="8"/>
  <c r="AA60" i="8"/>
  <c r="Z60" i="8"/>
  <c r="AB56" i="8"/>
  <c r="AA56" i="8"/>
  <c r="Z56" i="8"/>
  <c r="AB52" i="8"/>
  <c r="AA52" i="8"/>
  <c r="Z52" i="8"/>
  <c r="AB48" i="8"/>
  <c r="AA48" i="8"/>
  <c r="Z48" i="8"/>
  <c r="AB40" i="8"/>
  <c r="AA40" i="8"/>
  <c r="Z40" i="8"/>
  <c r="AA36" i="8"/>
  <c r="Z36" i="8"/>
  <c r="AA32" i="8"/>
  <c r="Z32" i="8"/>
  <c r="AA24" i="8"/>
  <c r="AA20" i="8"/>
  <c r="AA16" i="8"/>
  <c r="Z16" i="8"/>
  <c r="AA12" i="8"/>
  <c r="Z12" i="8"/>
  <c r="AG373" i="8" l="1"/>
  <c r="AD376" i="8"/>
  <c r="AG376" i="8"/>
  <c r="T369" i="8"/>
  <c r="T368" i="8"/>
  <c r="T365" i="8"/>
  <c r="T364" i="8"/>
  <c r="T361" i="8"/>
  <c r="T360" i="8"/>
  <c r="T357" i="8"/>
  <c r="T356" i="8"/>
  <c r="T353" i="8"/>
  <c r="T352" i="8"/>
  <c r="T349" i="8"/>
  <c r="T348" i="8"/>
  <c r="T345" i="8"/>
  <c r="T344" i="8"/>
  <c r="T341" i="8"/>
  <c r="T340" i="8"/>
  <c r="T337" i="8"/>
  <c r="T336" i="8"/>
  <c r="T333" i="8"/>
  <c r="T332" i="8"/>
  <c r="T329" i="8"/>
  <c r="T328" i="8"/>
  <c r="T325" i="8"/>
  <c r="T324" i="8"/>
  <c r="S320" i="8"/>
  <c r="S322" i="8" s="1"/>
  <c r="R320" i="8"/>
  <c r="R322" i="8" s="1"/>
  <c r="Q320" i="8"/>
  <c r="P320" i="8"/>
  <c r="P322" i="8" s="1"/>
  <c r="O320" i="8"/>
  <c r="O322" i="8" s="1"/>
  <c r="N320" i="8"/>
  <c r="N322" i="8" s="1"/>
  <c r="T321" i="8"/>
  <c r="S316" i="8"/>
  <c r="S318" i="8" s="1"/>
  <c r="R316" i="8"/>
  <c r="R318" i="8" s="1"/>
  <c r="Q316" i="8"/>
  <c r="P316" i="8"/>
  <c r="P318" i="8" s="1"/>
  <c r="O316" i="8"/>
  <c r="O318" i="8" s="1"/>
  <c r="N316" i="8"/>
  <c r="N318" i="8" s="1"/>
  <c r="T317" i="8"/>
  <c r="T313" i="8"/>
  <c r="T312" i="8"/>
  <c r="T309" i="8"/>
  <c r="T308" i="8"/>
  <c r="T305" i="8"/>
  <c r="T304" i="8"/>
  <c r="T301" i="8"/>
  <c r="T300" i="8"/>
  <c r="T297" i="8"/>
  <c r="T296" i="8"/>
  <c r="T293" i="8"/>
  <c r="T292" i="8"/>
  <c r="T289" i="8"/>
  <c r="T288" i="8"/>
  <c r="T285" i="8"/>
  <c r="T284" i="8"/>
  <c r="T281" i="8"/>
  <c r="T280" i="8"/>
  <c r="T277" i="8"/>
  <c r="T276" i="8"/>
  <c r="T273" i="8"/>
  <c r="T272" i="8"/>
  <c r="S268" i="8"/>
  <c r="S270" i="8" s="1"/>
  <c r="R268" i="8"/>
  <c r="R270" i="8" s="1"/>
  <c r="Q268" i="8"/>
  <c r="P268" i="8"/>
  <c r="P270" i="8" s="1"/>
  <c r="O268" i="8"/>
  <c r="O270" i="8" s="1"/>
  <c r="N268" i="8"/>
  <c r="N270" i="8" s="1"/>
  <c r="T269" i="8"/>
  <c r="T265" i="8"/>
  <c r="T264" i="8"/>
  <c r="T261" i="8"/>
  <c r="T260" i="8"/>
  <c r="T257" i="8"/>
  <c r="T256" i="8"/>
  <c r="T253" i="8"/>
  <c r="T252" i="8"/>
  <c r="T249" i="8"/>
  <c r="T248" i="8"/>
  <c r="T245" i="8"/>
  <c r="T244" i="8"/>
  <c r="Q322" i="8" l="1"/>
  <c r="AH320" i="8"/>
  <c r="Q318" i="8"/>
  <c r="AH316" i="8"/>
  <c r="Q270" i="8"/>
  <c r="AH268" i="8"/>
  <c r="AE268" i="8"/>
  <c r="AC268" i="8"/>
  <c r="AL268" i="8"/>
  <c r="AN268" i="8" s="1"/>
  <c r="AC320" i="8"/>
  <c r="AE320" i="8"/>
  <c r="AL320" i="8"/>
  <c r="AN320" i="8" s="1"/>
  <c r="AC316" i="8"/>
  <c r="AE316" i="8"/>
  <c r="AL316" i="8"/>
  <c r="AN316" i="8" s="1"/>
  <c r="AF268" i="8"/>
  <c r="AF316" i="8"/>
  <c r="AF320" i="8"/>
  <c r="T316" i="8"/>
  <c r="T318" i="8" s="1"/>
  <c r="T320" i="8"/>
  <c r="T322" i="8" s="1"/>
  <c r="T268" i="8"/>
  <c r="T270" i="8" s="1"/>
  <c r="T330" i="8"/>
  <c r="T358" i="8"/>
  <c r="T362" i="8"/>
  <c r="T366" i="8"/>
  <c r="T370" i="8"/>
  <c r="T334" i="8"/>
  <c r="T250" i="8"/>
  <c r="T254" i="8"/>
  <c r="T258" i="8"/>
  <c r="T354" i="8"/>
  <c r="T350" i="8"/>
  <c r="T346" i="8"/>
  <c r="T342" i="8"/>
  <c r="T338" i="8"/>
  <c r="T326" i="8"/>
  <c r="T314" i="8"/>
  <c r="T310" i="8"/>
  <c r="T306" i="8"/>
  <c r="T302" i="8"/>
  <c r="T298" i="8"/>
  <c r="T294" i="8"/>
  <c r="T290" i="8"/>
  <c r="T286" i="8"/>
  <c r="T282" i="8"/>
  <c r="T278" i="8"/>
  <c r="T274" i="8"/>
  <c r="T266" i="8"/>
  <c r="T262" i="8"/>
  <c r="T246" i="8"/>
  <c r="K185" i="8"/>
  <c r="K181" i="8"/>
  <c r="W40" i="8"/>
  <c r="X40" i="8"/>
  <c r="Y40" i="8"/>
  <c r="W44" i="8"/>
  <c r="X44" i="8"/>
  <c r="Y44" i="8"/>
  <c r="W48" i="8"/>
  <c r="X48" i="8"/>
  <c r="Y48" i="8"/>
  <c r="W52" i="8"/>
  <c r="X52" i="8"/>
  <c r="Y52" i="8"/>
  <c r="W56" i="8"/>
  <c r="X56" i="8"/>
  <c r="Y56" i="8"/>
  <c r="W60" i="8"/>
  <c r="X60" i="8"/>
  <c r="Y60" i="8"/>
  <c r="W64" i="8"/>
  <c r="X64" i="8"/>
  <c r="Y64" i="8"/>
  <c r="W68" i="8"/>
  <c r="X68" i="8"/>
  <c r="Y68" i="8"/>
  <c r="W72" i="8"/>
  <c r="X72" i="8"/>
  <c r="Y72" i="8"/>
  <c r="W76" i="8"/>
  <c r="X76" i="8"/>
  <c r="Y76" i="8"/>
  <c r="W80" i="8"/>
  <c r="X80" i="8"/>
  <c r="Y80" i="8"/>
  <c r="W84" i="8"/>
  <c r="X84" i="8"/>
  <c r="Y84" i="8"/>
  <c r="W88" i="8"/>
  <c r="X88" i="8"/>
  <c r="Y88" i="8"/>
  <c r="W92" i="8"/>
  <c r="X92" i="8"/>
  <c r="Y92" i="8"/>
  <c r="W100" i="8"/>
  <c r="X100" i="8"/>
  <c r="Y100" i="8"/>
  <c r="W108" i="8"/>
  <c r="X108" i="8"/>
  <c r="Y108" i="8"/>
  <c r="W112" i="8"/>
  <c r="X112" i="8"/>
  <c r="Y112" i="8"/>
  <c r="W116" i="8"/>
  <c r="X116" i="8"/>
  <c r="Y116" i="8"/>
  <c r="W120" i="8"/>
  <c r="X120" i="8"/>
  <c r="Y120" i="8"/>
  <c r="W128" i="8"/>
  <c r="X128" i="8"/>
  <c r="Y128" i="8"/>
  <c r="W140" i="8"/>
  <c r="X140" i="8"/>
  <c r="Y140" i="8"/>
  <c r="W156" i="8"/>
  <c r="X156" i="8"/>
  <c r="Y156" i="8"/>
  <c r="W160" i="8"/>
  <c r="X160" i="8"/>
  <c r="Y160" i="8"/>
  <c r="W164" i="8"/>
  <c r="X164" i="8"/>
  <c r="Y164" i="8"/>
  <c r="W172" i="8"/>
  <c r="X172" i="8"/>
  <c r="Y172" i="8"/>
  <c r="W176" i="8"/>
  <c r="X176" i="8"/>
  <c r="Y176" i="8"/>
  <c r="W200" i="8"/>
  <c r="X200" i="8"/>
  <c r="Y200" i="8"/>
  <c r="W204" i="8"/>
  <c r="X204" i="8"/>
  <c r="Y204" i="8"/>
  <c r="W208" i="8"/>
  <c r="X208" i="8"/>
  <c r="Y208" i="8"/>
  <c r="W212" i="8"/>
  <c r="X212" i="8"/>
  <c r="Y212" i="8"/>
  <c r="W224" i="8"/>
  <c r="X224" i="8"/>
  <c r="Y224" i="8"/>
  <c r="W228" i="8"/>
  <c r="X228" i="8"/>
  <c r="Y228" i="8"/>
  <c r="W232" i="8"/>
  <c r="X232" i="8"/>
  <c r="Y232" i="8"/>
  <c r="X8" i="8"/>
  <c r="AJ180" i="8" l="1"/>
  <c r="AK180" i="8" s="1"/>
  <c r="AM180" i="8"/>
  <c r="AN180" i="8" s="1"/>
  <c r="AJ184" i="8"/>
  <c r="AK184" i="8" s="1"/>
  <c r="AM184" i="8"/>
  <c r="AN184" i="8" s="1"/>
  <c r="X376" i="8"/>
  <c r="AA180" i="8"/>
  <c r="AB180" i="8"/>
  <c r="AA184" i="8"/>
  <c r="AB184" i="8"/>
  <c r="X373" i="8"/>
  <c r="L242" i="8"/>
  <c r="T241" i="8"/>
  <c r="T240" i="8"/>
  <c r="Q238" i="8"/>
  <c r="P238" i="8"/>
  <c r="M238" i="8"/>
  <c r="L238" i="8"/>
  <c r="T237" i="8"/>
  <c r="T236" i="8"/>
  <c r="L234" i="8"/>
  <c r="K234" i="8"/>
  <c r="J234" i="8"/>
  <c r="T233" i="8"/>
  <c r="T232" i="8"/>
  <c r="K230" i="8"/>
  <c r="J230" i="8"/>
  <c r="T229" i="8"/>
  <c r="T228" i="8"/>
  <c r="L226" i="8"/>
  <c r="K226" i="8"/>
  <c r="J226" i="8"/>
  <c r="T225" i="8"/>
  <c r="T224" i="8"/>
  <c r="R222" i="8"/>
  <c r="Q222" i="8"/>
  <c r="T221" i="8"/>
  <c r="T220" i="8"/>
  <c r="Q218" i="8"/>
  <c r="P218" i="8"/>
  <c r="T217" i="8"/>
  <c r="T216" i="8"/>
  <c r="L214" i="8"/>
  <c r="K214" i="8"/>
  <c r="J214" i="8"/>
  <c r="T213" i="8"/>
  <c r="T212" i="8"/>
  <c r="L210" i="8"/>
  <c r="K210" i="8"/>
  <c r="J210" i="8"/>
  <c r="T209" i="8"/>
  <c r="T208" i="8"/>
  <c r="P202" i="8"/>
  <c r="L202" i="8"/>
  <c r="H202" i="8"/>
  <c r="T201" i="8"/>
  <c r="T200" i="8"/>
  <c r="AJ373" i="8" l="1"/>
  <c r="AA376" i="8"/>
  <c r="AA378" i="8" s="1"/>
  <c r="AA373" i="8"/>
  <c r="AM376" i="8" s="1"/>
  <c r="AM373" i="8"/>
  <c r="T218" i="8"/>
  <c r="T202" i="8"/>
  <c r="T242" i="8"/>
  <c r="T238" i="8"/>
  <c r="T234" i="8"/>
  <c r="T230" i="8"/>
  <c r="T226" i="8"/>
  <c r="T222" i="8"/>
  <c r="T214" i="8"/>
  <c r="T210" i="8"/>
  <c r="L24" i="8"/>
  <c r="M24" i="8"/>
  <c r="N24" i="8"/>
  <c r="N26" i="8" s="1"/>
  <c r="S206" i="8"/>
  <c r="R206" i="8"/>
  <c r="K206" i="8"/>
  <c r="J206" i="8"/>
  <c r="T205" i="8"/>
  <c r="S198" i="8"/>
  <c r="Q198" i="8"/>
  <c r="M198" i="8"/>
  <c r="T197" i="8"/>
  <c r="S194" i="8"/>
  <c r="M194" i="8"/>
  <c r="T193" i="8"/>
  <c r="R190" i="8"/>
  <c r="L190" i="8"/>
  <c r="T189" i="8"/>
  <c r="Q186" i="8"/>
  <c r="K186" i="8"/>
  <c r="T185" i="8"/>
  <c r="S182" i="8"/>
  <c r="K182" i="8"/>
  <c r="T181" i="8"/>
  <c r="R178" i="8"/>
  <c r="P178" i="8"/>
  <c r="M178" i="8"/>
  <c r="J178" i="8"/>
  <c r="T177" i="8"/>
  <c r="S174" i="8"/>
  <c r="I174" i="8"/>
  <c r="T173" i="8"/>
  <c r="S170" i="8"/>
  <c r="P170" i="8"/>
  <c r="M170" i="8"/>
  <c r="T169" i="8"/>
  <c r="S166" i="8"/>
  <c r="P166" i="8"/>
  <c r="M166" i="8"/>
  <c r="J166" i="8"/>
  <c r="T165" i="8"/>
  <c r="S162" i="8"/>
  <c r="P162" i="8"/>
  <c r="M162" i="8"/>
  <c r="J162" i="8"/>
  <c r="T161" i="8"/>
  <c r="S158" i="8"/>
  <c r="P158" i="8"/>
  <c r="M158" i="8"/>
  <c r="J158" i="8"/>
  <c r="T157" i="8"/>
  <c r="S154" i="8"/>
  <c r="M154" i="8"/>
  <c r="T153" i="8"/>
  <c r="S150" i="8"/>
  <c r="M150" i="8"/>
  <c r="T149" i="8"/>
  <c r="T145" i="8"/>
  <c r="I142" i="8"/>
  <c r="T141" i="8"/>
  <c r="P138" i="8"/>
  <c r="M138" i="8"/>
  <c r="T137" i="8"/>
  <c r="K134" i="8"/>
  <c r="T133" i="8"/>
  <c r="I130" i="8"/>
  <c r="T129" i="8"/>
  <c r="S126" i="8"/>
  <c r="T125" i="8"/>
  <c r="S122" i="8"/>
  <c r="P122" i="8"/>
  <c r="M122" i="8"/>
  <c r="J122" i="8"/>
  <c r="T121" i="8"/>
  <c r="S118" i="8"/>
  <c r="P118" i="8"/>
  <c r="M118" i="8"/>
  <c r="J118" i="8"/>
  <c r="T117" i="8"/>
  <c r="S114" i="8"/>
  <c r="P114" i="8"/>
  <c r="M114" i="8"/>
  <c r="J114" i="8"/>
  <c r="T113" i="8"/>
  <c r="S110" i="8"/>
  <c r="R110" i="8"/>
  <c r="Q110" i="8"/>
  <c r="P110" i="8"/>
  <c r="M110" i="8"/>
  <c r="L110" i="8"/>
  <c r="K110" i="8"/>
  <c r="J110" i="8"/>
  <c r="I110" i="8"/>
  <c r="T109" i="8"/>
  <c r="S106" i="8"/>
  <c r="T105" i="8"/>
  <c r="R102" i="8"/>
  <c r="M102" i="8"/>
  <c r="I102" i="8"/>
  <c r="T101" i="8"/>
  <c r="Q98" i="8"/>
  <c r="K98" i="8"/>
  <c r="T97" i="8"/>
  <c r="R94" i="8"/>
  <c r="Q94" i="8"/>
  <c r="P94" i="8"/>
  <c r="M94" i="8"/>
  <c r="L94" i="8"/>
  <c r="K94" i="8"/>
  <c r="J94" i="8"/>
  <c r="T93" i="8"/>
  <c r="S90" i="8"/>
  <c r="Q90" i="8"/>
  <c r="M90" i="8"/>
  <c r="K90" i="8"/>
  <c r="I90" i="8"/>
  <c r="T89" i="8"/>
  <c r="R86" i="8"/>
  <c r="P86" i="8"/>
  <c r="L86" i="8"/>
  <c r="J86" i="8"/>
  <c r="T85" i="8"/>
  <c r="S82" i="8"/>
  <c r="P82" i="8"/>
  <c r="L82" i="8"/>
  <c r="J82" i="8"/>
  <c r="T81" i="8"/>
  <c r="Q78" i="8"/>
  <c r="L78" i="8"/>
  <c r="K78" i="8"/>
  <c r="I78" i="8"/>
  <c r="H78" i="8"/>
  <c r="T77" i="8"/>
  <c r="S74" i="8"/>
  <c r="R74" i="8"/>
  <c r="K74" i="8"/>
  <c r="I74" i="8"/>
  <c r="T73" i="8"/>
  <c r="S70" i="8"/>
  <c r="R70" i="8"/>
  <c r="P70" i="8"/>
  <c r="L70" i="8"/>
  <c r="J70" i="8"/>
  <c r="I70" i="8"/>
  <c r="T69" i="8"/>
  <c r="S66" i="8"/>
  <c r="R66" i="8"/>
  <c r="Q66" i="8"/>
  <c r="P66" i="8"/>
  <c r="M66" i="8"/>
  <c r="K66" i="8"/>
  <c r="J66" i="8"/>
  <c r="T65" i="8"/>
  <c r="S62" i="8"/>
  <c r="R62" i="8"/>
  <c r="Q62" i="8"/>
  <c r="P62" i="8"/>
  <c r="M62" i="8"/>
  <c r="K62" i="8"/>
  <c r="I62" i="8"/>
  <c r="T61" i="8"/>
  <c r="R58" i="8"/>
  <c r="M58" i="8"/>
  <c r="I58" i="8"/>
  <c r="T57" i="8"/>
  <c r="S54" i="8"/>
  <c r="Q54" i="8"/>
  <c r="M54" i="8"/>
  <c r="K54" i="8"/>
  <c r="I54" i="8"/>
  <c r="T53" i="8"/>
  <c r="M50" i="8"/>
  <c r="J50" i="8"/>
  <c r="T49" i="8"/>
  <c r="P46" i="8"/>
  <c r="J46" i="8"/>
  <c r="T45" i="8"/>
  <c r="S42" i="8"/>
  <c r="R42" i="8"/>
  <c r="Q42" i="8"/>
  <c r="P42" i="8"/>
  <c r="M42" i="8"/>
  <c r="L42" i="8"/>
  <c r="K42" i="8"/>
  <c r="J42" i="8"/>
  <c r="I42" i="8"/>
  <c r="T41" i="8"/>
  <c r="M38" i="8"/>
  <c r="K38" i="8"/>
  <c r="T37" i="8"/>
  <c r="S34" i="8"/>
  <c r="M34" i="8"/>
  <c r="T33" i="8"/>
  <c r="T29" i="8"/>
  <c r="T25" i="8"/>
  <c r="T21" i="8"/>
  <c r="S18" i="8"/>
  <c r="M18" i="8"/>
  <c r="T17" i="8"/>
  <c r="S14" i="8"/>
  <c r="M14" i="8"/>
  <c r="T13" i="8"/>
  <c r="T9" i="8"/>
  <c r="AI24" i="8" l="1"/>
  <c r="AK24" i="8" s="1"/>
  <c r="AL24" i="8"/>
  <c r="AN24" i="8" s="1"/>
  <c r="AC24" i="8"/>
  <c r="AE24" i="8"/>
  <c r="AB24" i="8"/>
  <c r="Z24" i="8"/>
  <c r="T24" i="8"/>
  <c r="T32" i="8" l="1"/>
  <c r="T34" i="8" s="1"/>
  <c r="R28" i="8"/>
  <c r="R30" i="8" s="1"/>
  <c r="Q28" i="8"/>
  <c r="P28" i="8"/>
  <c r="M26" i="8"/>
  <c r="L26" i="8"/>
  <c r="N20" i="8"/>
  <c r="N22" i="8" s="1"/>
  <c r="M20" i="8"/>
  <c r="M22" i="8" s="1"/>
  <c r="L20" i="8"/>
  <c r="T16" i="8"/>
  <c r="T18" i="8" s="1"/>
  <c r="T12" i="8"/>
  <c r="T14" i="8" s="1"/>
  <c r="S8" i="8"/>
  <c r="S10" i="8" s="1"/>
  <c r="R8" i="8"/>
  <c r="R10" i="8" s="1"/>
  <c r="Q8" i="8"/>
  <c r="P8" i="8"/>
  <c r="P10" i="8" s="1"/>
  <c r="O8" i="8"/>
  <c r="O10" i="8" s="1"/>
  <c r="N8" i="8"/>
  <c r="N10" i="8" s="1"/>
  <c r="M8" i="8"/>
  <c r="M10" i="8" s="1"/>
  <c r="L8" i="8"/>
  <c r="L10" i="8" s="1"/>
  <c r="K8" i="8"/>
  <c r="J8" i="8"/>
  <c r="J10" i="8" s="1"/>
  <c r="I8" i="8"/>
  <c r="I10" i="8" s="1"/>
  <c r="H8" i="8"/>
  <c r="AH28" i="8" l="1"/>
  <c r="AL8" i="8"/>
  <c r="AN8" i="8" s="1"/>
  <c r="AE20" i="8"/>
  <c r="AC20" i="8"/>
  <c r="AL20" i="8"/>
  <c r="AN20" i="8" s="1"/>
  <c r="AI20" i="8"/>
  <c r="AK20" i="8" s="1"/>
  <c r="AC28" i="8"/>
  <c r="AL28" i="8"/>
  <c r="AN28" i="8" s="1"/>
  <c r="AE28" i="8"/>
  <c r="AI8" i="8"/>
  <c r="AB20" i="8"/>
  <c r="K10" i="8"/>
  <c r="AB8" i="8"/>
  <c r="Z8" i="8"/>
  <c r="AE8" i="8"/>
  <c r="AC8" i="8"/>
  <c r="Q10" i="8"/>
  <c r="AH8" i="8"/>
  <c r="AF8" i="8"/>
  <c r="L22" i="8"/>
  <c r="Z20" i="8"/>
  <c r="Q30" i="8"/>
  <c r="AF28" i="8"/>
  <c r="H10" i="8"/>
  <c r="Y8" i="8"/>
  <c r="W8" i="8"/>
  <c r="W376" i="8" s="1"/>
  <c r="T28" i="8"/>
  <c r="T30" i="8" s="1"/>
  <c r="P30" i="8"/>
  <c r="T26" i="8"/>
  <c r="T8" i="8"/>
  <c r="T10" i="8" s="1"/>
  <c r="T20" i="8"/>
  <c r="T22" i="8" s="1"/>
  <c r="AF373" i="8" l="1"/>
  <c r="AH376" i="8"/>
  <c r="AH373" i="8"/>
  <c r="AC373" i="8"/>
  <c r="AE376" i="8"/>
  <c r="AE373" i="8"/>
  <c r="AI373" i="8"/>
  <c r="AK8" i="8"/>
  <c r="AK373" i="8" s="1"/>
  <c r="Y373" i="8"/>
  <c r="Y376" i="8"/>
  <c r="AF376" i="8"/>
  <c r="AC376" i="8"/>
  <c r="Z373" i="8"/>
  <c r="Z376" i="8"/>
  <c r="AB373" i="8"/>
  <c r="AB376" i="8"/>
  <c r="W373" i="8"/>
  <c r="T168" i="8"/>
  <c r="T170" i="8" s="1"/>
  <c r="T164" i="8"/>
  <c r="T166" i="8" s="1"/>
  <c r="T160" i="8"/>
  <c r="T162" i="8" s="1"/>
  <c r="T156" i="8"/>
  <c r="T158" i="8" s="1"/>
  <c r="T152" i="8"/>
  <c r="T154" i="8" s="1"/>
  <c r="T148" i="8"/>
  <c r="T150" i="8" s="1"/>
  <c r="AL376" i="8" l="1"/>
  <c r="AN373" i="8"/>
  <c r="AL373" i="8"/>
  <c r="AM379" i="8"/>
  <c r="Z378" i="8"/>
  <c r="AL379" i="8"/>
  <c r="AC379" i="8" s="1"/>
  <c r="T204" i="8"/>
  <c r="T206" i="8" s="1"/>
  <c r="T196" i="8"/>
  <c r="T198" i="8" s="1"/>
  <c r="T192" i="8"/>
  <c r="T194" i="8" s="1"/>
  <c r="T188" i="8"/>
  <c r="T190" i="8" s="1"/>
  <c r="T184" i="8"/>
  <c r="T186" i="8" s="1"/>
  <c r="T180" i="8"/>
  <c r="T182" i="8" s="1"/>
  <c r="T176" i="8"/>
  <c r="T178" i="8" s="1"/>
  <c r="T172" i="8"/>
  <c r="T174" i="8" s="1"/>
  <c r="T144" i="8"/>
  <c r="T146" i="8" s="1"/>
  <c r="T136" i="8"/>
  <c r="T138" i="8" s="1"/>
  <c r="T132" i="8"/>
  <c r="T134" i="8" s="1"/>
  <c r="T128" i="8"/>
  <c r="T130" i="8" s="1"/>
  <c r="T56" i="8"/>
  <c r="T58" i="8" s="1"/>
  <c r="AF379" i="8" l="1"/>
  <c r="W379" i="8"/>
  <c r="Z380" i="8"/>
  <c r="Z379" i="8"/>
  <c r="AB378" i="8"/>
  <c r="AN379" i="8"/>
  <c r="T40" i="8"/>
  <c r="T42" i="8" s="1"/>
  <c r="T36" i="8"/>
  <c r="T38" i="8" s="1"/>
  <c r="AF380" i="8" l="1"/>
  <c r="T140" i="8"/>
  <c r="T142" i="8" s="1"/>
  <c r="T124" i="8" l="1"/>
  <c r="T126" i="8" s="1"/>
  <c r="T120" i="8"/>
  <c r="T122" i="8" s="1"/>
  <c r="T116" i="8"/>
  <c r="T118" i="8" s="1"/>
  <c r="T112" i="8"/>
  <c r="T114" i="8" s="1"/>
  <c r="T108" i="8"/>
  <c r="T110" i="8" s="1"/>
  <c r="T104" i="8"/>
  <c r="T106" i="8" s="1"/>
  <c r="T100" i="8" l="1"/>
  <c r="T102" i="8" s="1"/>
  <c r="T92" i="8" l="1"/>
  <c r="T94" i="8" s="1"/>
  <c r="T96" i="8"/>
  <c r="T98" i="8" s="1"/>
  <c r="T88" i="8"/>
  <c r="T90" i="8" s="1"/>
  <c r="T84" i="8"/>
  <c r="T86" i="8" s="1"/>
  <c r="T80" i="8"/>
  <c r="T82" i="8" s="1"/>
  <c r="T76" i="8"/>
  <c r="T78" i="8" s="1"/>
  <c r="T72" i="8"/>
  <c r="T74" i="8" s="1"/>
  <c r="T68" i="8"/>
  <c r="T70" i="8" s="1"/>
  <c r="T64" i="8"/>
  <c r="T66" i="8" s="1"/>
  <c r="T60" i="8"/>
  <c r="T62" i="8" s="1"/>
  <c r="T52" i="8" l="1"/>
  <c r="T54" i="8" s="1"/>
  <c r="T48" i="8"/>
  <c r="T50" i="8" s="1"/>
  <c r="T44" i="8"/>
  <c r="T46" i="8" s="1"/>
</calcChain>
</file>

<file path=xl/sharedStrings.xml><?xml version="1.0" encoding="utf-8"?>
<sst xmlns="http://schemas.openxmlformats.org/spreadsheetml/2006/main" count="3023" uniqueCount="601">
  <si>
    <t>Plan de Acción Integrado</t>
  </si>
  <si>
    <t>Plan de ajuste y sostenibilidad MIPG</t>
  </si>
  <si>
    <t>Nombre del plan</t>
  </si>
  <si>
    <t>Dependencia líder</t>
  </si>
  <si>
    <t>Dimensión</t>
  </si>
  <si>
    <t>Políticas de gestión y desempeño institucional y componente</t>
  </si>
  <si>
    <t>Plan Estratégico de Talento Humano</t>
  </si>
  <si>
    <t>Dirección de Talento Humano</t>
  </si>
  <si>
    <t>Talento humano</t>
  </si>
  <si>
    <t>Gestión estratégica del talento humano</t>
  </si>
  <si>
    <t>Plan de Anual de Vacantes</t>
  </si>
  <si>
    <t>Integridad</t>
  </si>
  <si>
    <t>Plan de Previsión de Recursos Humanos</t>
  </si>
  <si>
    <t>Direccionamiento Estratégico y Planeación</t>
  </si>
  <si>
    <t xml:space="preserve">Planeación institucional </t>
  </si>
  <si>
    <t>Oficina Asesora de Planeación</t>
  </si>
  <si>
    <t>Plan de Capacitación</t>
  </si>
  <si>
    <t>Gestión presupuestal y eficiencia del gasto público</t>
  </si>
  <si>
    <t>Oficina Asesora de Planeación, Subdirección Financiera</t>
  </si>
  <si>
    <t>Plan de Incentivos Institucionales o Plan de Bienestar e Incentivos</t>
  </si>
  <si>
    <t>Compras y contratación pública</t>
  </si>
  <si>
    <t>Dirección de Contratación</t>
  </si>
  <si>
    <t>Plan de Trabajo Anual en Seguridad y Salud en el Trabajo</t>
  </si>
  <si>
    <t>Gestión con Valores para Resultados</t>
  </si>
  <si>
    <t xml:space="preserve">Fortalecimiento organizacional y simplificación de procesos </t>
  </si>
  <si>
    <t>Oficina Asesora de Planeación, Dirección Administrativa y Financiera</t>
  </si>
  <si>
    <t>Plan Anual de Adquisiciones</t>
  </si>
  <si>
    <t>Gobierno digital</t>
  </si>
  <si>
    <t>Oficina de Tecnologías de la Información y las Comunicaciones</t>
  </si>
  <si>
    <t>Plan de Gasto Público (Plan de Acción Institucional)</t>
  </si>
  <si>
    <t>Seguridad digital</t>
  </si>
  <si>
    <t>Plan Estratégico de Tecnologías de la Información y las Comunicaciones – PETI</t>
  </si>
  <si>
    <t>Defensa jurídica</t>
  </si>
  <si>
    <t>Oficina Asesora Jurídica</t>
  </si>
  <si>
    <t>Plan de Tratamiento de Riesgos de Seguridad y Privacidad de la Información</t>
  </si>
  <si>
    <t>Mejora normativa</t>
  </si>
  <si>
    <t>Plan de Seguridad y Privacidad de la Información</t>
  </si>
  <si>
    <t>Servicio al ciudadano</t>
  </si>
  <si>
    <t>Subsecretaría de Servicio a la Ciudadanía</t>
  </si>
  <si>
    <t>Plan Institucional de Archivos de la Entidad –PINAR</t>
  </si>
  <si>
    <t>Subdirección de Servicios Administrativos</t>
  </si>
  <si>
    <t>Racionalización de trámites</t>
  </si>
  <si>
    <t xml:space="preserve">Plan de Conservación Documental </t>
  </si>
  <si>
    <t>Participación ciudadana en la gestión pública</t>
  </si>
  <si>
    <t>Plan de Preservación Digital</t>
  </si>
  <si>
    <t>Gestión ambiental (componente)</t>
  </si>
  <si>
    <t>Dirección Administrativa y Financiera </t>
  </si>
  <si>
    <t>Plan Anticorrupción y de Atención al Ciudadano</t>
  </si>
  <si>
    <t>Evaluación de Resultados</t>
  </si>
  <si>
    <t xml:space="preserve">Seguimiento y evaluación del desempeño institucional </t>
  </si>
  <si>
    <t xml:space="preserve">Plan de Estrategia de Participación </t>
  </si>
  <si>
    <t>Información y Comunicación</t>
  </si>
  <si>
    <t>Archivos y gestión documental</t>
  </si>
  <si>
    <t xml:space="preserve">Plan Institucional de Gestión Ambiental </t>
  </si>
  <si>
    <t>Dirección Administrativa y Financiera</t>
  </si>
  <si>
    <t>Transparencia, acceso a la información pública y lucha contra la corrupción</t>
  </si>
  <si>
    <t>Plan de Ajuste y Sostenibilidad MIPG</t>
  </si>
  <si>
    <t>Gestión de la información estadística</t>
  </si>
  <si>
    <t>Gestión del Conocimiento y la Innovación</t>
  </si>
  <si>
    <t>Gestión del conocimiento y la innovación</t>
  </si>
  <si>
    <t>Control Interno</t>
  </si>
  <si>
    <t>Programación de actividades</t>
  </si>
  <si>
    <t>Alcaldía Mayor de Bogotá</t>
  </si>
  <si>
    <t>Secretaría General</t>
  </si>
  <si>
    <t>Seguimiento enero a marzo</t>
  </si>
  <si>
    <t>Seguimiento abril a junio</t>
  </si>
  <si>
    <t>Seguimiento julio a septiembre</t>
  </si>
  <si>
    <t>Seguimiento octubre a diciembre</t>
  </si>
  <si>
    <t>Seguimiento enero a junio (I semestre)</t>
  </si>
  <si>
    <t>Seguimiento ACUMULADO VIGENCIA</t>
  </si>
  <si>
    <t>Actividad</t>
  </si>
  <si>
    <t>ID_Actividad</t>
  </si>
  <si>
    <t>Variable</t>
  </si>
  <si>
    <t>Enero</t>
  </si>
  <si>
    <t>Febrero</t>
  </si>
  <si>
    <t>Marzo</t>
  </si>
  <si>
    <t>Abril</t>
  </si>
  <si>
    <t>Mayo</t>
  </si>
  <si>
    <t>Junio</t>
  </si>
  <si>
    <t>Julio</t>
  </si>
  <si>
    <t>Agosto</t>
  </si>
  <si>
    <t>Septiembre</t>
  </si>
  <si>
    <t>Octubre</t>
  </si>
  <si>
    <t>Noviembre</t>
  </si>
  <si>
    <t>Diciembre</t>
  </si>
  <si>
    <t>Total</t>
  </si>
  <si>
    <t>Beneficios generados con el cumplimiento de la meta (acumulada en la vigencia)</t>
  </si>
  <si>
    <t>Avances, retrasos o dificultades, y soluciones para el cumplimiento de la meta (acumulada en la vigencia)</t>
  </si>
  <si>
    <t>Programación 
I trimestre</t>
  </si>
  <si>
    <t>Ejecución 
I trimestre</t>
  </si>
  <si>
    <t>% de avance 
I trimestre</t>
  </si>
  <si>
    <t>Programación 
II trimestre</t>
  </si>
  <si>
    <t>Ejecución 
II trimestre</t>
  </si>
  <si>
    <t>% de avance 
II trimestre</t>
  </si>
  <si>
    <t>Programación 
III trimestre</t>
  </si>
  <si>
    <t>Ejecución 
III trimestre</t>
  </si>
  <si>
    <t>% de avance 
III trimestre</t>
  </si>
  <si>
    <t>Programación 
IV trimestre</t>
  </si>
  <si>
    <t>Ejecución 
IV trimestre</t>
  </si>
  <si>
    <t>% de avance 
IV trimestre</t>
  </si>
  <si>
    <t>Programación</t>
  </si>
  <si>
    <t>Ejecución</t>
  </si>
  <si>
    <t>% de avance</t>
  </si>
  <si>
    <t>Programación 
2022</t>
  </si>
  <si>
    <t>Ejecución 
2022</t>
  </si>
  <si>
    <t>% de avance 
2022</t>
  </si>
  <si>
    <t>% PROGRAMADO</t>
  </si>
  <si>
    <t>% EJECUTADO</t>
  </si>
  <si>
    <t>% CUMPLIMIENTO</t>
  </si>
  <si>
    <t>SOPORTES PROGRAMADOS</t>
  </si>
  <si>
    <t>No aplica</t>
  </si>
  <si>
    <t>Realizar 1 mesa bimestral de seguimiento y monitoreo al Plan Anual de Adquisiciones y a las liquidaciones  en donde participen los enlaces de cada ordenación del gasto</t>
  </si>
  <si>
    <t>Se remitió la invitación a las mesas de seguimiento al Plan Anual de Adquisiciones y liquidaciones en donde los referentes contractuales se inscribieron y fueron convocados de acuerdo a la invitación realizada y al cronograma señalado para el desarrollo de las mismas. Así, al corte del mes de diciembre de 2022 se desarrollaron seis  mesas bimestrales de seguimiento al Plan Anual de Adquisiciones  y liquidaciones, las cuales  sirvieron para generar alertas tempranas y dinamizar la radicación de los procesos ante la Dirección de Contratación así como mejorar los tiempos de gestión de los procesos de liquidación a cargo de las áreas.</t>
  </si>
  <si>
    <t>Invitación a las mesas de seguimiento del Plan Anual de Adquisiciones y liquidaciones a los enlaces de cada ordenación de gasto de la Entidad mediante memorando electrónico y archivo de grabación de las mismas en el aplicativo TEAMS  o  listados de asistencia (según aplique)</t>
  </si>
  <si>
    <t>Plan de Gasto Público</t>
  </si>
  <si>
    <t>Plan Estratégico de Tecnologías de la Información y las Comunicaciones (PETI)</t>
  </si>
  <si>
    <t>Informe de avance de implementación grupos de control A.5 y A.6</t>
  </si>
  <si>
    <t>Informe de avance de implementación grupos de control A.7 y A.8</t>
  </si>
  <si>
    <t>Informe de avance de implementación grupos de control A.9 y A.10</t>
  </si>
  <si>
    <t>Informe de avance de implementación grupos de control A.12 y A.13</t>
  </si>
  <si>
    <t>Informe de avance de implementación grupos de control A.11 y A.15</t>
  </si>
  <si>
    <t>Informe de avance de implementación grupos de control A.14 y A.16</t>
  </si>
  <si>
    <t>Informe de avance de implementación grupos de control A.17 y A.18</t>
  </si>
  <si>
    <t>Informe de avance de mejora continua del SGSI</t>
  </si>
  <si>
    <t>Plan Institucional de Archivos de la Entidad (PINAR)</t>
  </si>
  <si>
    <t>Subdirección de Gestión Documental</t>
  </si>
  <si>
    <t>No aplica para el periodo</t>
  </si>
  <si>
    <t>Registros o documentos de avance</t>
  </si>
  <si>
    <t>Plan de Conservación Documental</t>
  </si>
  <si>
    <t>Plan Anticorrupción y de Atención al Ciudadano (PAAC)</t>
  </si>
  <si>
    <t>Plan de Estrategia de Participación</t>
  </si>
  <si>
    <t>Plan Institucional de Gestión Ambiental (PIGA)</t>
  </si>
  <si>
    <t>Realizar las intervenciones ambientales en las sedes de la entidad, para la implementación de la gestión ambiental</t>
  </si>
  <si>
    <t>Se logró avanzar en un 100% en la meta programada, que corresponde a las visitas de diagnostico en cada una de las sedes concertadas. Lo que permite, verificar el estado de implementación del PIGA en cada sede y oportunidades de mejora.</t>
  </si>
  <si>
    <t>Evidencia de reunión</t>
  </si>
  <si>
    <t>Evidencia de Reunión</t>
  </si>
  <si>
    <t>Aprobado en Comité Institucional de Gestión y Desempeño el 26 de enero de 2022</t>
  </si>
  <si>
    <t>Plan de ajuste y sostenibilidad del Modelo Integrado de Planeación y Gestión - MIPG 2022</t>
  </si>
  <si>
    <t>Dimensión del Modelo Integrado de Planeación y Gestión</t>
  </si>
  <si>
    <t>Dependencia líder de la política de gestión y desempeño institucional y componente</t>
  </si>
  <si>
    <t>Dependencia responsable de implementar la actividad</t>
  </si>
  <si>
    <r>
      <t>Realizar entrevista a los/as candidatos/as a los cargos vacantes en la entidad que se deban poblar a través de nombramientos provisionales y la aplicación de la evaluación de competencias comportamentales aplicada por el</t>
    </r>
    <r>
      <rPr>
        <sz val="10"/>
        <rFont val="Arial"/>
        <family val="2"/>
      </rPr>
      <t xml:space="preserve"> Departamento Administrativo del Servicio Civil Distrital - DASCD</t>
    </r>
    <r>
      <rPr>
        <sz val="10"/>
        <color rgb="FFFF0000"/>
        <rFont val="Arial"/>
        <family val="2"/>
      </rPr>
      <t xml:space="preserve"> </t>
    </r>
    <r>
      <rPr>
        <sz val="10"/>
        <color theme="1"/>
        <rFont val="Arial"/>
        <family val="2"/>
      </rPr>
      <t>a los de libre nombramiento y remoción. Es de aclarar que el proceso de vinculación para poblar empleos en provisionalidad y de libre nombramiento tienen un comportamiento dinámico dependiendo de las necesidades del servicio (poblamiento de la planta).</t>
    </r>
  </si>
  <si>
    <t>Aplicación de pruebas y entrevistas que contribuyen al aseguramiento de talento humano idóneo para el desarrollo de las funciones esenciales de los empleos vacantes en la planta de la entidad.</t>
  </si>
  <si>
    <t>Como avance relevante la aplicación de procesos que aportan a que el talento humano vinculado en la entidad cumpla con las competencias requeridas para el desarrollo de las funciones de sus empleos y, por ende, contribuyan al logro de las metas institucionales.
Asimismo, se indica que se han aplicado los siguientes procesos de entrevistas a servidores(as) para ser nombrados en encargo o provisionalidad y pruebas por parte del DASCD para empleos de Libre Nombramiento y Remoción:
Entrevistas: 47
Pruebas DASCD: 70</t>
  </si>
  <si>
    <t>Formato 2211300-FT-871 Entrevista o Evaluación de Competencias Comportamentales aplicada por el DASCD, de acuerdo al tipo de vinculación.</t>
  </si>
  <si>
    <t>Capacitar a los/as servidores/as en temas relacionados con transparencia y acceso a la información Pública.</t>
  </si>
  <si>
    <t>No aplica. Actividad si programación al periodo</t>
  </si>
  <si>
    <t>No aplica. Actividad sin programación al periodo</t>
  </si>
  <si>
    <t>Registros de Asistencia o Listado de servidores/as que aprobaron el curso o Certificados de realización de curso virtual.</t>
  </si>
  <si>
    <t xml:space="preserve">Adoptar e implementar actividades que propendan al fortalecimiento de las competencias blandas de los/as servidores/as de la Entidad y que estén fundamentadas en el trabajo en equipo, la colaboración, el liderazgo, la solución de conflictos, la adaptación al cambio, entre otras competencias que apuntan a la sinergia. </t>
  </si>
  <si>
    <t>1. Registro de asistencia con fecha de realización de la actividad
2. Registros fotográficos con fecha de realización de la actividad o
3. Grabación de la sesión o 
4. Memorias proyectadas en las jornadas de capacitación.</t>
  </si>
  <si>
    <t>Realizar campaña comunicacional relacionada con la responsabilidad que asiste a los/as servidores/as frente a la actualización de la declaración juramentada de Bienes y Rentas.</t>
  </si>
  <si>
    <t>El beneficio que se logró a través de la emisión de la comunicación para los(as) servidores(as) públicos(as) de la entidad, está enmarcada en la recordación en las responsabilidades que les asiste a los servidores(as) públicos(as) en materia de actualización de bienes y rentas con corte a 31 de diciembre de 2021.</t>
  </si>
  <si>
    <t>Se logró avance enmarcado en la suscripción de tres (3) comunicados que indican la responsabilidad que les asiste a los(as) servidores(as) públicos(as) frente a la actualización de Bienes y rentas con corte a 31 de diciembre de 2021. Acción que deberán ejecutar a través de SIDEAP entre el 1 de junio y el 31 de julio de 2022.</t>
  </si>
  <si>
    <t>1. Memorando electrónico o 
2. Campaña comunicacional a través de SOY 10.</t>
  </si>
  <si>
    <t>Realizar campaña comunicacional relacionada con la responsabilidad que asiste a los/as servidores/as frente a la actualización de la declaración proactiva de conflicto de intereses.</t>
  </si>
  <si>
    <t>El beneficio que se logró a través de la emisión de la comunicación para los(as) servidores(as) públicos(as) de la entidad, está enmarcada en la recordación en las responsabilidades que les asiste a los(as) servidores(as) públicos(as) en materia de conflicto de intereses.</t>
  </si>
  <si>
    <t xml:space="preserve">A 31 de julio de 2022 se logró la emisión de tres (3) comunicaciones que indicaban la responsabilidad que le asiste a los(as) servidores(as) públicos(as) en materia de conflicto de intereses. </t>
  </si>
  <si>
    <r>
      <t>Proyectar, revisar y suscribir memorando electrónico dirigido a todos los directivos de la entidad dentro de los 5 primeros días hábiles al vencimiento de cada mensualidad mientras dure el período de presentación de declaración de impuestos sobre la renta y complementarios recordándoles la responsabilidad que tiene frente a la publicación de la declaración del impuesto a la renta y complementarios del año</t>
    </r>
    <r>
      <rPr>
        <sz val="10"/>
        <color rgb="FFFF0000"/>
        <rFont val="Arial"/>
        <family val="2"/>
      </rPr>
      <t xml:space="preserve"> </t>
    </r>
    <r>
      <rPr>
        <sz val="10"/>
        <rFont val="Arial"/>
        <family val="2"/>
      </rPr>
      <t>2021</t>
    </r>
    <r>
      <rPr>
        <sz val="10"/>
        <color rgb="FFFF0000"/>
        <rFont val="Arial"/>
        <family val="2"/>
      </rPr>
      <t xml:space="preserve"> </t>
    </r>
    <r>
      <rPr>
        <sz val="10"/>
        <color theme="1"/>
        <rFont val="Arial"/>
        <family val="2"/>
      </rPr>
      <t xml:space="preserve">en el SIGEP en conjunto con la declaración de conflicto de intereses.  </t>
    </r>
  </si>
  <si>
    <t xml:space="preserve"> A través de la ejecución de esta actividad se promueve el cumplimiento de la responsabilidad que le asiste a los(as) servidores(as) en el marco de lo establecido en la Ley 2013 de 2019</t>
  </si>
  <si>
    <t>Suscripción de la tres (3) comunicaciones dirigidas a los(as) servidores(as) en pro a promover el cumplimiento de lo dispuesto en la Ley 2013 de 2019.</t>
  </si>
  <si>
    <t>Memorando electrónico.</t>
  </si>
  <si>
    <t xml:space="preserve">Realizar jornadas de sensibilización en materia de conflicto de intereses. </t>
  </si>
  <si>
    <t>1. Registro de asistencia o
2. Registros fotográficos 0
3. Grabación de la sesión</t>
  </si>
  <si>
    <t>Direccionamiento estratégico y planeación</t>
  </si>
  <si>
    <t>Actualizar el documento de Contexto estratégico de la Secretaría General</t>
  </si>
  <si>
    <t>La actualización del documento de Contexto Estratégico (4202000-OT-066) asociado al proceso Direccionamiento estratégico contribuye a que la entidad cuente con un instrumento orientador y de planeación, a partir de la identificación de factores internos y externos, que influyen positiva o negativamente en la gestión institucional para el logro de los objetivos establecidos.</t>
  </si>
  <si>
    <t>Se actualizó el documento Contexto estratégico (4202000-OT-066) asociado al proceso Direccionamiento estratégico en su versión 4. 
En el marco de esta nueva versión se realizaron las siguientes cambios: actualización de las definiciones del documento a partir de la actualización del glosario del Modelo Integrado de Planeación y Gestión (MIPG) expedido por el Departamento Administrativo de la Función Pública, actualización de los nombres de los productos y servicios de la Entidad conforme a la nueva versión del Portafolio y publicado en el proceso Direccionamiento estratégico, actualización del avance al Plan Estratégico Institucional, de los Proyectos de inversión, de Atención a la ciudadanía, de la gestión de riesgos y oportunidades a 31 de diciembre de 2021, inclusión del numeral de asociación de las metas trazadoras del Plan Distrital de Desarrollo con los Objetivos de Desarrollo Sostenible (ODS), inclusión del documento denominado “Guía de caracterización de usuarios (as), grupos de valor y partes interesadas de la Secretaría General (4202000-GS-104) conforme a la creación del documento en el proceso Direccionamiento estratégico, inclusión de la identificación de los riesgos y oportunidades para la vigencia 2022.</t>
  </si>
  <si>
    <t>No aplica. Actividad cumplida al 100% en junio</t>
  </si>
  <si>
    <t>Documento de propuesta de actualización del Contexto estratégico de la Secretaría General</t>
  </si>
  <si>
    <t>Documento del Contexto estratégico de la Secretaría General actualizado</t>
  </si>
  <si>
    <t>Realizar seguimiento mensual a la ejecución presupuestal por proyecto de inversión</t>
  </si>
  <si>
    <t>Las actividades realizadas respecto al diligenciamiento del formato de observaciones presupuestales, y la participación en  las reuniones de seguimiento mensual a los proyectos de inversión, permiten el cumplimiento de la meta programada, y de esta manera las actividades logran constituirse en herramienta efectiva para la gestión presupuestal y la vigilancia del uso eficiente de los recursos públicos. Los avances en la ejecución presupuestal y giros, por parte de los proyectos de inversión, son objeto de seguimiento a través del diligenciamiento del formato de observaciones presupuestales, y la presencia del equipo de presupuesto en las reuniones de seguimiento mensual</t>
  </si>
  <si>
    <t>Al corte de 30 de noviembre, la ejecución presupuestal de los proyectos de inversión presenta un avance del 96,7% que corresponde a un valor de $102.175.144.143 del presupuesto disponible por valor de $105.650.570.000.
Así mismo, a nivel distrital la Secretaría General se encuentran en el Puesto Nro. 07 del ranking distrital de ejecución presupuestal.</t>
  </si>
  <si>
    <t xml:space="preserve">Reporte de seguimiento a la ejecución presupuestal (mes vencido) </t>
  </si>
  <si>
    <t>Desarrollar dos (2) jornadas de socialización a los enlaces contractuales de cada dependencia sobre estructuración de estudios y documentos previos así como lo referido al análisis del sector y estudios de mercado en el proceso de contratación</t>
  </si>
  <si>
    <t>Los beneficios generados de la realización de las socializaciones sobre estructuración de estudios y documentos previos así como lo referido al análisis del sector y estudios de mercado en el proceso de contratación, es que  se fortalecen los conocimientos de los referentes contractuales respecto a las nuevas disposiciones legales y directrices internas que rigen la materia, de manera que, se incrementa la rigurosidad en la estructuración de dichos documentos y por ende se garantizan procesos de contratación ajustados a la norma, objetivos y transparentes..</t>
  </si>
  <si>
    <t>Se cumplió con la realización de dos jornadas de capacitación a los enlaces contractuales  sobre la estructuración de estudios y documentos previos así como lo referido al análisis del sector y mercado</t>
  </si>
  <si>
    <t>Invitación a la jornada de socialización y listados de asistencia a la misma</t>
  </si>
  <si>
    <t>Desarrollar dos (2) jornadas de socialización a los enlaces contractuales de cada dependencia acerca del cumplimiento a lo establecido en el Manual de Supervisión y el manejo de la plataforma SECOP 2 para la publicación de la información de ejecución contractual.</t>
  </si>
  <si>
    <t xml:space="preserve">Los beneficios con el desarrollo de las jornadas de socialización es que se fortalecen los conocimientos de todos los supervisores y referentes contractuales respecto al cumplimiento del Manual de Contratación, Supervisión e Interventoría y la necesidad normativa que existe respecto a la publicación de todas las actuaciones que evidencien la ejecución de los contratos a través de la plataforma transaccional SECOP 2. </t>
  </si>
  <si>
    <t>Se cumplió durante el primer semestre con la realización dos jornadas de capacitación a los enlaces contractuales de cada dependencia acerca del cumplimiento a lo establecido en el Manual de Contratación, Supervisión e Interventoría y  de la plataforma SECOP 2</t>
  </si>
  <si>
    <t>Con el desarrollo de las mesas se fortalecen los canales de comunicación entre las diferentes dependencias haciendo que el seguimiento sea una herramienta para la toma de decisiones frente a lo planeado por cada proyecto de inversión yo rubros de funcionamiento.</t>
  </si>
  <si>
    <t>Gestión con valores para resultados</t>
  </si>
  <si>
    <t>Definir el plan de  transición para la implementación del  nuevo Mapa de procesos de la Secretaría General y realizar seguimiento</t>
  </si>
  <si>
    <t>La revisión integral del Modelo de operación por procesos de la Secretaría General permite que éste refleje las apuestas estratégicas de la entidad y se vean reflejadas las acciones desarrolladas por todas las dependencias de la entidad. La definición del Plan de transición respectivo, permite identificar las acciones, plazos y responsables para realizar los cambios identificados mitigando el impacto que este genere en la entidad.</t>
  </si>
  <si>
    <t>Se actualizó el "Plan de gestión del cambio" con las actividades a desarrollar durante la vigencia 2022, para la actualización y transición al nuevo mapa de procesos de la Entidad.
En el marco de este plan, se desarrollaron las actividades relacionadas con: Estructuración de la propuesta única de Mapa de procesos de la entidad, Presentación y aprobación de la propuesta del Mapa de procesos de la entidad por el Comité Institucional de Gestión y Desempeño, Socialización del nuevo Mapa de procesos a la entidad y transición del mapa actual vs mapa aprobado, Definición de criterios y métodos de operación (procedimientos, guías, manuales, etc.), y Ajuste estructura documental y demás componentes relacionados con el proceso.</t>
  </si>
  <si>
    <t>Plan de gestión del cambio de transición al nuevo Mapa de procesos de la entidad</t>
  </si>
  <si>
    <t>Informe de avance de las actividades ejecutadas para la transición al nuevo Mapa de procesos de la entidad</t>
  </si>
  <si>
    <t>Informe final de las actividades ejecutadas para la transición al nuevo Mapa de procesos de la entidad</t>
  </si>
  <si>
    <t>Realizar un diagnóstico de las soluciones a cargo de la Oficina de Tecnologías de la Información y las Comunicaciones con el fin de planificar su adecuación para que cumplan con los criterios de accesibilidad definidos por la política de gobierno digital.</t>
  </si>
  <si>
    <t xml:space="preserve">Se logra evaluar y dar prioridad en  los lineamientos de gobierno digital en la implementación de usabilidad y accesibilidad  en los Sistemas de Información, sedes electrónicas y micro sitios de la Secretaria General, identificando que conforme al lineamiento gov.co se implementarán criterios de accesibilidad en Portal Web de la SG y micro sitios web. 
NOTA: Para la próxima vigencia se programarán los ajustes a los sistemas evaluados con el fin de dar cumplimiento a los lineamientos nacionales en el marco de criterios de accesibilidad.
 </t>
  </si>
  <si>
    <t>Se realizó el informe de diagnóstico de accesibilidad de sistemas de información misionales, de acuerdo con la valoración realizada de los sistemas Bogotá Te Escucha - BTE; Registro Distrital; y El Cofre (Archivo Distrital) en donde se identificaron las brechas presentadas en materia accesibilidad frente a la resolución 1519 de 2020 de MINTIC.
NOTA: De acuerdo con el plan de trabajo de 2022, y a medida que se apropien recursos para intervenir los sistemas de información, se programará su intervención para sus adecuaciones al cumplimiento de accesibilidad."</t>
  </si>
  <si>
    <t>Documento con los resultados de la valoración de todos los sistemas de información (Sistemas de Información, sedes electrónicas y micrositios) de evaluación de accesibilidad.</t>
  </si>
  <si>
    <t>Documento o informe con los ajustes realizados a sistemas de información de acuerdo con  la valoración realizada en el mes de febrero.</t>
  </si>
  <si>
    <t>Documento o informe con los ajustes  realizados a sistemas de información de acuerdo con  la valoración realizada en el mes de febrero.</t>
  </si>
  <si>
    <t xml:space="preserve">Hacer seguimiento al uso y apropiación de tecnologías de la información (TI) en la entidad a través de los indicadores definidos para tal fin. </t>
  </si>
  <si>
    <t>Con las actividades realizadas se logro incentivar a los servidores en temas del uso y apropiación de herramientas de TI. se pudo concluir que las actividades realizadas según la estrategia de uso y apropiación despertaron la aptitud positiva en los servidores en tema de generales de seguridad de información y protección datos personales, para un adecuado uso y apropiación de herramientas TI y productos y servicios TI que ofrece la entidad.</t>
  </si>
  <si>
    <t>No Aplica</t>
  </si>
  <si>
    <t>Registros de asistencia y/o listados de asistencia de Acción de formación en temas Tecnológicos</t>
  </si>
  <si>
    <t>Informe de Aplicación del Indicador</t>
  </si>
  <si>
    <t xml:space="preserve">
Publicar Encuesta de uso y apropiación de TI en la Secretaria General</t>
  </si>
  <si>
    <t xml:space="preserve"> Documento de Análisis de resultados de Encuesta de uso y apropiación de TI en la Secretaria General</t>
  </si>
  <si>
    <t>*Informe de Aplicación del Indicador
*Plan de 
Formación de Uso y Apropiación para la siguiente Vigencia</t>
  </si>
  <si>
    <t>Rediseñar la Nueva sede electrónica de la entidad que cumpla en todas las secciones de la página web oficial de la entidad, con el criterio de accesibilidad "Procesamiento" definido en la NTC5854.
e inclusión de los criterios de accesibilidad según la resolución 1519 de 2020 (si aplica)</t>
  </si>
  <si>
    <t>La nueva sede electrónica de la entidad cumple con el criterio de accesibilidad "Procesamiento" de acuerdo a lo definido en NTC5854.</t>
  </si>
  <si>
    <t>Documento con la definición del listado de requerimientos - Versión inicial</t>
  </si>
  <si>
    <t>Documento formalización del listado de requerimientos - Versión final</t>
  </si>
  <si>
    <t xml:space="preserve">Informe de cumplimiento criterio de verificación de accesibilidad 'Procesamiento' en la implementación de la nueva sede electrónica y micrositios asociados atendiendo definiciones dadas por la norma  NTC5854 y el listado de requerimientos establecido en el mes de Marzo. </t>
  </si>
  <si>
    <t>Realizar seguimiento a los proyectos de TI con base en los indicadores de gestión definidos por la metodología para la gestión de proyectos en la Oficina de Tecnologías de la información y las Comunicaciones</t>
  </si>
  <si>
    <t xml:space="preserve">Contar con una propuesta de metodología de gestión de proyectos de TI, que incluye el seguimiento a los mismos a través de indicadores de gestión, que permita visualizar el estado a nivel de tiempo, presupuesto y entregables.            </t>
  </si>
  <si>
    <t xml:space="preserve">Se estableció formato de indicador para el seguimiento a los proyectos definidos en el PETI. Se realizó seguimiento y análisis del estado de ejecución del PETI con base en la información registrada en los formatos de seguimiento trimestral y ejecución presupuestal
 </t>
  </si>
  <si>
    <t xml:space="preserve">Borrador Formato Indicadores de Gestión de los Proyectos TI </t>
  </si>
  <si>
    <t xml:space="preserve">Publicación Formato Indicadores de Gestión de los Proyectos TI </t>
  </si>
  <si>
    <t>Formato Indicadores de Gestión de los Proyectos TI diligenciado</t>
  </si>
  <si>
    <t xml:space="preserve">Informe de Estado Final de los Indicadores de Gestión de los Proyectos TI ejecutados durante la vigencia </t>
  </si>
  <si>
    <t>Instaurar la metodología de Gestión de Proyectos para la Oficina de Tecnologías de la Información y las Comunicaciones</t>
  </si>
  <si>
    <t>Contar con una propuesta de metodología de gestión de proyectos de TI, así como el uso de herramientas que tiene o adquiere la Entidad, articuladas a su vez con los procedimientos existentes en la Oficina de Tecnologías de la Información y las Comunicaciones</t>
  </si>
  <si>
    <t>Se genera nuevo borrador de la metodología con los ajustes requeridos por algunos líderes de los grupos internos de trabajo y el jefe de la OTIC. Se elimina el capítulo de riesgos mientras se estabiliza su implementación una vez sea aprobado. Se elimina la integración con el procedimiento PR-106 en consideración a que este procedimiento se modificará. Se propone integración con el procedimiento PR-116, pendiente por definir.
La actividad no se cumple al 100% dado que es necesario definir el procedimiento que acogerá la metodología para proceder a su socialización.</t>
  </si>
  <si>
    <t>Evidencias de reuniones realizadas para la implementación de la metodología</t>
  </si>
  <si>
    <t xml:space="preserve">Actualización y publicación del Procedimiento PR-106 Análisis, diseño, desarrollo e implementación de soluciones,  alineada al Procedimiento PR-374 Gestión de Cambio 
</t>
  </si>
  <si>
    <t xml:space="preserve">Evidencias de reuniones realizadas para la implementación de la metodología </t>
  </si>
  <si>
    <t xml:space="preserve">Publicación Metodología Gestión de Proyectos de TI </t>
  </si>
  <si>
    <t>Realizar el despliegue   de IPv6 en toda la infraestructura tecnológica de la Secretaria General como hardware y Software.</t>
  </si>
  <si>
    <t xml:space="preserve">Con el despliegue del protocolo IPv6 en la totalidad de aplicaciones de uso externo de la entidad (On premise e IaaS), se logra que  los usuarios finales de todas las sedes se encuentran navegando a Internet por Dual Stack (IPv6 e IPv4) dando cumplimiento la normatividad vigente .  </t>
  </si>
  <si>
    <t>Informe de Avance despliegue Ipv6(aplicaciones e Infraestructura)</t>
  </si>
  <si>
    <t>Informe Final de despliegue Ipv6(aplicaciones , Infraestructura y Excepciones)</t>
  </si>
  <si>
    <r>
      <t>Verificar el estado de despliegue de Ipv6 en la fase de implementación con la elaboración</t>
    </r>
    <r>
      <rPr>
        <sz val="10"/>
        <rFont val="Arial"/>
        <family val="2"/>
      </rPr>
      <t xml:space="preserve"> de</t>
    </r>
    <r>
      <rPr>
        <sz val="10"/>
        <color theme="1"/>
        <rFont val="Arial"/>
        <family val="2"/>
      </rPr>
      <t xml:space="preserve"> un acta de cumplimiento a satisfacción de la entidad.</t>
    </r>
  </si>
  <si>
    <t>Con el despliegue del protocolo IPv6 en la totalidad de aplicaciones de uso externo de la entidad (On premise e IaaS), se logra que  los usuarios finales de todas las sedes se encuentran navegando a Internet por Dual Stack (IPv6 e IPv4) dando cumplimiento la normatividad vigente</t>
  </si>
  <si>
    <t xml:space="preserve">Cumplimiento a satisfacción de la actividad propuesta de la implementación en toda la infraestructura de la Secretaria General del protocolo IPV6.
 </t>
  </si>
  <si>
    <t>Entrega del acta de cumplimiento con el  inventario del estado de aplicaciones e Infraestructura</t>
  </si>
  <si>
    <t>Informe despliegue de PBR y alta disponibilidad en los 3 canales de internet (ISP).</t>
  </si>
  <si>
    <t>Realizar ejercicios simulados y de capacitación que permitan concientizar al personal de la entidad acerca de los riesgos que existen en el no adecuado uso de la tecnología.</t>
  </si>
  <si>
    <t>Un vez realizado el ejercicio simulado se logró identificar los  incidentes reportados por los usuarios de manera repetitiva, estableciendo los puntos a seguir para llevar a cabo las sensibilizaciones presenciales y enfatizar en este tipo de situaciones que se presentan y cómo afrontarlas.</t>
  </si>
  <si>
    <t xml:space="preserve">Se realizaron ejercicios simulados y de dos actividades de capacitación que permitieron concientizar al personal de la entidad acerca de los riesgos que existen en el no adecuado uso de la tecnología.
 </t>
  </si>
  <si>
    <t>Cronograma de Planificación de actividades a realizar durante el año para concientizar al personal de la Secretaría General</t>
  </si>
  <si>
    <t xml:space="preserve">Informe de Realización primer ejercicio de simulación. </t>
  </si>
  <si>
    <t>Evidencias de reunión y/o listas de asistencia de la Realización de capacitación buen uso de tecnología para mejorar condiciones personales de seguridad digital.</t>
  </si>
  <si>
    <t>Evidencias de reunión y/o listas de asistencia  de Realización de capacitación buen uso de tecnología para mejorar condiciones de seguridad de la SGA a partir de la concientización del personal de la entidad.</t>
  </si>
  <si>
    <t xml:space="preserve">Informe de Realización segundo ejercicio de simulación. </t>
  </si>
  <si>
    <t>Elaboración de informe final de resultados de los ejercicios y actividades realizadas.</t>
  </si>
  <si>
    <r>
      <t>Planear, Implementar,</t>
    </r>
    <r>
      <rPr>
        <sz val="10"/>
        <rFont val="Arial"/>
        <family val="2"/>
      </rPr>
      <t xml:space="preserve"> Verificar y Rectificar</t>
    </r>
    <r>
      <rPr>
        <sz val="10"/>
        <color theme="1"/>
        <rFont val="Arial"/>
        <family val="2"/>
      </rPr>
      <t xml:space="preserve"> las actividades correspondientes a la implementación del Sistema de Gestión de Seguridad de la Información - SGSI en la Entidad</t>
    </r>
  </si>
  <si>
    <t>Con la revisión y generación de recomendaciones frente al Sistema de Gestión de Seguridad de la Información – SGSI se logra establecer y aplicar las fases de verificar y actuar del ciclo PHVA para la mejora continua del sistema. Se logra alinear el 4204000- MA-031 Manual de Políticas y controles de seguridad  y privacidad de la información y políticas de TI conforme a lo solicitado al Ministerio de TIC</t>
  </si>
  <si>
    <t xml:space="preserve">Se brinda el resultado del análisis correspondiente a los grupos de controles A.11,A12,A13,A14,A15,A16,A17 y A18. asociados a la organización y definición de políticas generales y específicas del Sistema de Gestión de Seguridad de la Información – SGSI. Se realiza la actualización de manual de SGSI  con el fin de alinear el cumplimiento a la norma ISO27001 en la mejora continua del MSPI.(SGSI)
 </t>
  </si>
  <si>
    <t xml:space="preserve"> Cronograma de Planeación de implementación y mejora continua del SGSI con corte a 2021</t>
  </si>
  <si>
    <t>Realizar la actualización del instrumento evaluador de Min TIC y reportar a la Alta Consejería de las Tics por ser el ente rector del tema en el Distrito.</t>
  </si>
  <si>
    <t xml:space="preserve">Se logra Identificar y verificar el estado actual de implementación del SGSI (Sistema de Gestión de Seguridad de la Información) en la entidad y determinar las brechas para generar los respectivos planes de acción y mejora continua en el modelo en cumplimiento de los lineamientos y normativas del estado  </t>
  </si>
  <si>
    <t xml:space="preserve">Se cuenta con la actualización del resultado de la medición del MSPI a través del instrumento de medición brindada por Min TIC, permitiendo identificar el estado de la implementación del modelo en la entidad y su comportamiento.
 </t>
  </si>
  <si>
    <t>Instrumento evaluador de Mintió</t>
  </si>
  <si>
    <t>Oficina Jurídica</t>
  </si>
  <si>
    <t>Verificar el cumplimiento de los ítems previstos en el autodiagnóstico de Gestión de la Política Defensa Jurídica</t>
  </si>
  <si>
    <t>Dar cumplimiento a la normatividad vigente e implementar acciones para la Defensa Jurídica de la Entidad</t>
  </si>
  <si>
    <t>Se cuenta con el autodiagnóstico de defensa jurídica actualizado para la vigencia 2022. La calificación obtenida corresponde al 100%, esto es el cumplimiento de todos los ítems aplicables.</t>
  </si>
  <si>
    <t>Documentación que identifique el cumplimiento de los ítems previstos en el autodiagnóstico de Gestión de la Política Defensa Jurídica durante la vigencia 2021</t>
  </si>
  <si>
    <t>Documentación que identifique el cumplimiento de los ítems previstos en el autodiagnóstico de Gestión de la Política Defensa Jurídica durante el primer cuatrimestre de la vigencia 2022</t>
  </si>
  <si>
    <t>Documentación que identifique el cumplimiento de los ítems previstos en el autodiagnóstico de Gestión de la Política Defensa Jurídica en el segundo cuatrimestre de 2022</t>
  </si>
  <si>
    <t>Medir la efectividad de la Administración Distrital en la prestación del servicio a la ciudadanía</t>
  </si>
  <si>
    <t xml:space="preserve">Conocer el nivel de satisfacción de los ciudadanos respecto al servicio prestado en la Administración Distrital,  que permitan formular e implementar planes de mejoramiento para mejorar la calidad del servicio prestado a la ciudadanía </t>
  </si>
  <si>
    <t>En la vigencia 2022, con 11.053 encuestas aplicadas para medir la satisfacción de los servicios de atención a la ciudadanía, la Dirección Distrital de Calidad del Servicio realizó análisis de la información y elaboración del Informe con resultados de la Encuesta de Satisfacción Ciudadana 2022 que incluye capitulo con el nivel de Satisfacción de la Administración Distrital en la prestación del servicio a la ciudadanía .</t>
  </si>
  <si>
    <t>Encuesta de satisfacción ciudadana</t>
  </si>
  <si>
    <t xml:space="preserve">Cualificar a servidores públicos y actores del servicio, de acuerdo al modelo integral de cualificación de servicio a la ciudadanía, con  contenidos de atención preferente e incluyente de acuerdo con lo establecido en el Manual de Servicio a la Ciudadanía. </t>
  </si>
  <si>
    <t>Dirección Distrital de Calidad del Servicio</t>
  </si>
  <si>
    <t xml:space="preserve">Incremento en los conocimientos, habilidades y actitudes de servidores(as) públicos, participantes en cualificación "Módulo 2. Introducción en Servicio a la Ciudadanía, en el cual se dan a conocer en conceptos, normas y protocolos enfocados en el servicio a la ciudadanía, incluyendo la socialización de los Protocolos de atención preferente e incluyente a adultos mayores, para el mejoramiento en la prestación del servicio a la ciudadanía, en el marco de la Política Pública de Servicio a la Ciudadanía. </t>
  </si>
  <si>
    <t>Durante la vigencia 2022 se adelantaron treinta y nueve  (39) sesiones de cualificación a servidores públicos, en el "Módulo 2. Introducción en Servicio a la Ciudadanía, con participación de 2.113 servidores públicos  y actores del servicio.</t>
  </si>
  <si>
    <t xml:space="preserve">Informe Mensual de Cualificación a servidores públicos y actores del servicio </t>
  </si>
  <si>
    <t>Realizar seguimiento y acompañamiento para la actualización de las matrices de riesgo para procesos de inspección, vigilancia y control</t>
  </si>
  <si>
    <t>Subdirección de Seguimiento a la Gestión de Inspección Vigilancia y Control</t>
  </si>
  <si>
    <t>La consolidación de la matriz de riesgos del Sistema Unificado Distrital de IVC, permite contar con la información de las actividades económicas clasificadas como de alto riesgo, que son el insumo para la priorización de establecimientos que se programarán para la realización de las visitas multidisciplinarias en la vigencia 2023.</t>
  </si>
  <si>
    <t xml:space="preserve">Informe de avances de actualización de matrices de riesgo </t>
  </si>
  <si>
    <t xml:space="preserve">Informe de actualización de matrices de riesgo </t>
  </si>
  <si>
    <t>Automatizar el seguimiento a los reportes realizados por los profesionales responsables de punto en el formulario de verificación de condiciones de apertura y en el Informe Administrativo (2212300-FT-339).</t>
  </si>
  <si>
    <t>Dirección Distrital del Sistema de Servicio a la Ciudadanía</t>
  </si>
  <si>
    <t xml:space="preserve"> Con las tareas adelantadas con corte al cuarto trimestre de 2022, la Secretaría General de la Alcaldía Mayor de Bogotá D.C, a través de la Dirección del Sistema Distrital de Servicio a la Ciudadanía ha planteado el desarrollo de un aplicativo que permita consolidar información en tiempo real acerca de las novedades que puedan presentarse en términos de infraestructura, servicio y talento humano en el canal presencial de la Red CADE. Este aplicativo contará con cuatro roles/usuarios así: director, profesional responsable de punto, gestor de talento humano y administrador. Para tal fin, las interfaces del usuario/rol director y profesional responsable de punto, ya fueron desarrolladas, quedando pendientes las demás dadas las contingencias presentadas y la reprogramación realizada al cronograma establecido. Lo anterior, redunda en la mejora de la eficacia y efectividad de los procesos pues se espera obtener información en tiempo real que permita la toma de decisiones oportunamente desde la dirección y en los puntos de atención a través de los profesionales responsables de estos. Además, el desarrollo de este aplicativo permitiría generar reportes automáticos, reduciendo los tiempos en la elaboración de reportes por parte de las diferentes instancias de la dirección, permitiendo así que los servidores públicos y contratistas asignados a estas tareas puedan enfocarse en otras tareas que agreguen valor a la operación y que redunden en la mejora de la calidad del servicio a la ciudadanía.</t>
  </si>
  <si>
    <t>La Secretaría General de la Alcaldía Mayor de Bogotá D.C., a través de la Dirección del Sistema Distrital de Servicio a la Ciudadanía ha avanzado en la automatización del seguimiento a los reportes realizados por los profesionales responsables de punto en el formulario de verificación de condiciones de apertura y en el Informe Administrativo (2212300-FT-339), planteando un cronograma de actividades el cual, ha presentado un incumplimiento pues solamente se ha podido desarrollar una de las tres actividades programadas para el tercer trimestre de 2022. Lo anterior, debido a que, por contingencias  en otras actividades de la Dirección del Sistema Distrital de Servicio a la Ciudadanía, se requirió reasignar las funciones del equipo de soporte desde el 1 de agosto de 2022 impidiendo el normal desarrollo de las actividades. Para el cuarto trimestre, se replanteó el cronograma, estableciendo tareas realizables en este periodo y planteando la ejecución de las restantes durante la vigencia 2023, en el marco de las acciones asociadas a la meta 3 del proyecto de inversión 7870.</t>
  </si>
  <si>
    <t xml:space="preserve"> Informe de avance en la automatización de los seguimientos.</t>
  </si>
  <si>
    <t xml:space="preserve"> Informe de automatización de los seguimientos.</t>
  </si>
  <si>
    <t>Diseñar una herramienta para la promoción del gobierno abierto y la innovación pública en la racionalización y virtualización de los trámites, teniendo como centro al ciudadano y los diferentes grupos de valor, dirigida a los servidores públicos encargados de la política  en las entidades a nivel distrital.</t>
  </si>
  <si>
    <t xml:space="preserve"> Fortalecimiento de las competencias, conocimientos y habilidades de los servidores, colaboradores y demás actores relacionados con los trámites y servicios de las entidades que conforman la Administración Distrital para la mejora de los trámites, Otros Procedimientos Administrativos (OPA), consultas de acceso a la información pública y otros servicios, desde una perspectiva de Gobierno Abierto</t>
  </si>
  <si>
    <t>Informe de avance de la herramienta</t>
  </si>
  <si>
    <t>Herramienta para la promoción del gobierno abierto y la innovación pública en la racionalización y virtualización de los trámites</t>
  </si>
  <si>
    <t>Promover la participación ciudadana en la racionalización de trámites y OPAS en el Distrito Capital a través de la apertura de espacios de diálogo y colaboración abierta, por medio de la elaboración de 5 pilotos de acompañamiento a la metodología de participación ciudadana para la racionalización del DAFP</t>
  </si>
  <si>
    <t xml:space="preserve"> Mejorar  los espacios de diálogo con la ciudadanía y al experiencia que del relacionamiento de las entidades con el ciudadano</t>
  </si>
  <si>
    <t xml:space="preserve"> 2 Documentos de resultado de los pilotos de acompañamiento a la metodología de participación ciudadana para la racionalización de trámites y OPAS</t>
  </si>
  <si>
    <t xml:space="preserve"> 3 Documentos de resultado de los pilotos de acompañamiento a la metodología de participación ciudadana para la racionalización de trámites y OPAS</t>
  </si>
  <si>
    <t xml:space="preserve">Gestionar piezas comunicacionales fomentando la participación ciudadana para la vigencia 2022   </t>
  </si>
  <si>
    <t xml:space="preserve">Esta actividad permite que los grupos de valor de la Secretaría General de la Alcaldía Mayor de Bogotá, conozcan de manera general cuales van a ser las actividades de participación que se van a realizar en la vigencia 2022. Lo anterior permite en primer lugar, que los ciudadanos conozcan si su participación influye en la formulación, diagnóstico, seguimiento o evaluación de planes y actividades que adelante la entidad.
En segundo lugar los grupos de valor tienen la programación anual de todas las actividades de participación que se van a llevar a cabo, facilitando que puedan organizar su agenda para participación de los espacios que se realicen.
Finalmente contribuye al fortalecimiento de la categoría de divulgación y retroalimentación del Plan en la política de participación ciudadana </t>
  </si>
  <si>
    <t xml:space="preserve">Para el presente año, en los meses de febrero y julio  se realizaron  solicitudes  para realizar la  divulgación de las actividades definidas en el Plan Institucional de Participación Ciudadana de la Secretaría General de la Alcaldía Mayor de Bogotá 2022, con el fin de aumentar la participación en los espacios programados. </t>
  </si>
  <si>
    <t>Solicitud de elaboración de pieza comunicacional de actividades de participación 2022</t>
  </si>
  <si>
    <t xml:space="preserve">Incluir en un ejercicio de rendición de cuentas la oferta de datos abiertos que maneja la Secretaría General y lo trabajado en la vigencia anterior </t>
  </si>
  <si>
    <t xml:space="preserve">El beneficio de documentar  la rendición de cuentas de la Secretaría General es mostrar la gestión que se desarrolló, con el fin de  generar valor público con un modelo de Gobierno Abierto que  permitió avanzar hacia una ciudad moderna, eficiente y transparente, hacia una ciudad modelo en el uso de las nuevas tecnologías y por supuesto, hacia una ciudad que se consolida, cada vez más, en epicentro de paz y reconciliación. </t>
  </si>
  <si>
    <t xml:space="preserve">En el marco de la rendición de cuentas de la entidad, se elaboró un informe de rendición de cuentas de la gestión realizada en la vigencia 2021 de la Secretaría General, en ella se encuentra un apartado de datos abiertos (punto 5.4.1), además de como se ejecutó el presupuesto, cuáles fueron los logros en los proyectos de inversión, como se adelantó la gestión institucional y finalmente los retos para la vigencia 2022 . Lo anterior se publicó en la página web de la entidad con el fin de que los grupos de valor y partes interesadas puedan consultar y conocer esta información. </t>
  </si>
  <si>
    <t>No aplica. Actividad cumplida al 100% en  abril</t>
  </si>
  <si>
    <t>Informe de rendición de cuentas con información sobre datos abiertos.</t>
  </si>
  <si>
    <t xml:space="preserve">Gestionar la divulgación y promoción de los trámites y OPAS que ofrece la Secretaría General  a través de los canales de comunicación de la entidad a los grupos de valor y partes interesadas </t>
  </si>
  <si>
    <t>Promocionar los trámites, consultas y otros procedimientos administrativos de la Secretaría General, con el fin de comunicar a los grupos de valor y partes interesadas, la gestión que desarrolla la entidad e incentivar el uso por parte de la ciudadanía.</t>
  </si>
  <si>
    <t xml:space="preserve">Con corte al  mes de septiembre 2022 se  ha gestionado  la divulgación y promoción de los Trámites y Otros Procesos Administrativos - OPAs que ofrece la Secretaría General con la Oficina de Comunicaciones, y se han publicado en las carteleras de la entidad, la página web y la red social twitter. Lo anterior se realizó en los meses de junio y septiembre. </t>
  </si>
  <si>
    <t>Evidencias de solicitud de piezas comunicacionales de divulgación de los trámites y OPAS de la Secretaría General</t>
  </si>
  <si>
    <t>Realizó en cada una de las sedes Intervenciones Ambientales, logrando identificar las necesidades en material ambiental y el estado actual de la implementación del PIGA en cada una de ellas. Lo cuál permite proyectar acciones de mejora que contribuyan a alcanzar los objetivos trazados.</t>
  </si>
  <si>
    <t>Evaluación de resultados</t>
  </si>
  <si>
    <t>Diligenciar los autodiagnósticos de las políticas de gestión y desempeño del Modelo Integrado de Planeación y Gestión (MIPG), de acuerdo con las herramientas establecidas por el Departamento Administrativo de la Función Pública</t>
  </si>
  <si>
    <t xml:space="preserve">La actualización de los autodiagnósticos de las políticas de gestión y desempeño establecidos por el Departamento Administrativo de la Función Pública para el Modelo Integrado de Planeación y Gestión, permiten conocer el nivel de avance de las actividades internas e implementar mejoras para el desempeño institucional de la Secretaría General. </t>
  </si>
  <si>
    <t>A partir de las 14 herramientas de autodiagnóstico para las políticas de gestión y desempeño del Modelo Integrado de Planeación y Gestión definidas por el Departamento Administrativo de la Función Pública, asociadas a: Gestión de talento humano, Integridad, Gobierno digital, Gestión documental, Defensa jurídica, Servicio al ciudadano, Plan anticorrupción, Trámites, Participación ciudadana, Rendición de cuentas, Transparencia y acceso a la información, Gestión del conocimiento y la innovación, Gestión de la información estadística, y Control interno. A la fecha se actualizaron la totalidad de los auditodiagnósticos por parte de los líderes de las políticas y desempeño en la entidad.</t>
  </si>
  <si>
    <t>Herramientas de autodiagnósticos diligenciados</t>
  </si>
  <si>
    <t>Información y comunicación</t>
  </si>
  <si>
    <t>Identificar las formas y formularios electrónicos</t>
  </si>
  <si>
    <t>Se identificaron los formatos y formularios en los que se generan documentos electrónicos teniendo en cuenta lo establecidos en las TRD, Inventarios de activos de información y en el SIGA y se generó el inventario correspondiente.</t>
  </si>
  <si>
    <t xml:space="preserve">Inventario de Formas y Formularios electrónicos </t>
  </si>
  <si>
    <t>Actualizar la Tabla de Retención Documental - TRD</t>
  </si>
  <si>
    <t>Se realizaron las visitas a 16 dependencias de acuerdo a la programación, en las que se elaboró la  TRD de cada una de ellas. Las actividades se cumplieron de acuerdo al plan de trabajo establecido para la actualización de las trd para la vigencia.</t>
  </si>
  <si>
    <t xml:space="preserve">Documento de Tabla de Retención Documental </t>
  </si>
  <si>
    <t>Actualizar la Tabla de Valoración Documental - TVD - SGAMB</t>
  </si>
  <si>
    <t>Con la actualización de la Tabla de Valoración Documental, la entidad se beneficia logrando desarrollar los procesos técnicos archivísticos, con los cuales puede organizar sus fondos acumulados y poder generar los procesos de eliminación o las transferencias secundarias correspondientes.</t>
  </si>
  <si>
    <t>En el marco de la implementación de las tablas de valoración documental, se adelantaron actividades de intervención archivística, entre las cuales se realizó la revisión del inventario de los fondos documentales acumulados custodiados por el Archivo Central mediante lo que se identificaron registros que ya cumplieron el tiempo de retención y cuya disposición final es conservación total o eliminación, con base en la TVD periodo 9.
Se realiza de manera efectiva la tercera transferencia secundaria al Archivo de Bogotá de las series Acciones Constitucionales, Actas, Banco de Proyectos, Conceptos Jurídicos, Conciliaciones Prejudiciales, Informes, Procesos Disciplinarios y Procesos Judiciales del periodo 9, para un total de 14,8 metros lineales.
De igual manera se realizó el alistamiento del proceso de eliminación documental, el cual fue presentado ante el Comité Institucional de Gestión y Desempeño, siendo aprobado. Con esto se podrá disponer finalmente 285 cajas, mediante implementación de TVD.</t>
  </si>
  <si>
    <t>Documento de Tabla de Valoración Documental</t>
  </si>
  <si>
    <t>Elaborar e implementar el Plan de transferencias documentales</t>
  </si>
  <si>
    <t>Con el Plan de Transferencias Documentales la entidad da cumplimiento a lo establecido por las tablas de retención documental de cada una de las dependencias; lo que garantiza la adecuada gestión de los fondos custodiados por estas, su organización y la disponibilidad de la información contenida en ellos.</t>
  </si>
  <si>
    <t>Se culminó y cumplió con el cronograma de transferencias primarias establecido para la vigencia 2022.</t>
  </si>
  <si>
    <t>Informe de ejecución del plan de Transferencias documentales</t>
  </si>
  <si>
    <t>Realizar procesos de eliminación documental</t>
  </si>
  <si>
    <t>Con el desarrollo de los procesos técnicos de eliminación la entidad realiza intervención de los acervos documentales que custodia, resultado de la aplicación de los instrumentos archivísticos respectivos para cada caso. Esto redunda en la liberación de espacios en los archivos institucionales, disponiendo finalmente la documentación que ya ha perdido sus valores primarios y que no poseen valores secundarios.</t>
  </si>
  <si>
    <t>Se realizó el alistamiento del proceso de eliminación documental, el cual fue presentado ante el Comité Institucional de Gestión y Desempeño, siendo aprobado.  Con esto se podrá disponer finalmente 285 cajas mediante implementación de TVD y 264 cajas mediante implementación de TRD.</t>
  </si>
  <si>
    <t>Actas de eliminación documental</t>
  </si>
  <si>
    <t>Implementar los requisitos de la Norma ISO 30300</t>
  </si>
  <si>
    <t>Con la identificación y evaluación del cumplimiento de requisitos establecidos en la familia de las NTC ISO 30300;   la entidad se beneficia en el direccionamiento de sus esfuerzos en la estandarización de los procesos relacionados con la gestión documental institucional y con la implementación del Sistema de Gestión Documental.</t>
  </si>
  <si>
    <t>Se avanzó en la identificación y evaluación de cumplimiento de requisitos de la norma ISO 30031 en la SGAMB y se elaboró un informe final de implementación.</t>
  </si>
  <si>
    <t>Documento de Seguimiento a la implementación de los requisitos de la norma ISO 30300</t>
  </si>
  <si>
    <t>Elaborar un Plan de implementación de la Resolución 1519 de 2020 expedida por Min TIC y realizar su seguimiento.</t>
  </si>
  <si>
    <t>Contar con una herramienta que permita ver la implementación de la Resolución 1519 de 2020,  para hacerle seguimiento al cumplimiento de lo dispuesto por dicha normativa y poder identificar alertas tempranas frente a las dificultades que se presenten a la hora de realizar los cambios que indica la Resolución en la nueva sede electrónica de la entidad -página web Secretaría General.</t>
  </si>
  <si>
    <t>Plan de implementación de la Resolución 1519 de 2020 formulado</t>
  </si>
  <si>
    <t>Informe de seguimiento a la implementación de la Resolución 1519 de 2020</t>
  </si>
  <si>
    <t>Socializar los lineamientos de la Secretaría General en coordinación con otras dependencias de la entidad y/u otras instancias del distrito para fortalecer la apropiación de la Política de Gestión de la Información Estadística.</t>
  </si>
  <si>
    <t>Se dio continuidad al fortalecimiento de las habilidades de los colaboradores (as) de la Secretaría General a través de actividades de socialización con el propósito de lograr la apropiación de la Política de Gestión Estadística, particularmente en las temáticas ficha metodológica, norma y lineamientos de calidad estadística, construcción de documento metodológico, registros administrativos y flujos de información entre entidades del orden nacional y distrital.
Adicionalmente, en ésta última sesión, se realizó transferencia de conocimiento a los enlaces de las dependencias, profundizando en los lineamientos y mecanismos para la anonimización de datos de las Operaciones Estadísticas.</t>
  </si>
  <si>
    <t xml:space="preserve">1) La articulación con la Secretaría Distrital de Planeación continuo con normalidad para el segundo semestre de la vigencia 2022, facilitando el desarrollo oportuno de las actividades programadas.
2) El compromiso por parte de las diferentes dependencias de la entidad en la participación de los diferentes espacios de socialización de normas, estándares y lineamientos ha sido fundamental en la apropiación de la Política de Gestión Estadística.
3) Se mantiene el compromiso de los enlaces de las dependencias en la apropiación y aplicación de lineamientos y/o estándares estadísticos en cada uno de los procesos, así como de la documentación de las operaciones estadísticas a cargo.
4) Con corte a 30 de noviembre de 2022, se da por finalizado el ciclo de socializaciones programadas para la vigencia 2022 en torno a la Política de Gestión de la Información Estadística, sin contratiempos evidenciados frente a su ejecución. </t>
  </si>
  <si>
    <t>Evidencia de reunión con sus respectivos anexos (listados de asistencia, presentaciones y/o grabaciones)</t>
  </si>
  <si>
    <t>Apoyar metodológicamente la caracterización y documentación de las operaciones estadísticas y los registros administrativos con aprovechamiento estadístico en coordinación con otras dependencias de la entidad, según los lineamientos a nivel nacional del Sistema Estadístico Nacional y del Plan Estadístico  Distrital</t>
  </si>
  <si>
    <t xml:space="preserve">Las sesiones desarrolladas contribuyen al fortalecimiento de conocimientos y capacidades para la implementación y mejoramiento de estándares de calidad para la producción y difusión de operaciones estadísticas en la entidad. 
 </t>
  </si>
  <si>
    <t xml:space="preserve">Se desarrollaron dos sesiones de acuerdo con el plan de implementación para el sector Gestión Pública concertado desde comienzo del año con la Secretaría Distrital de Planeación.
Se continuó con las actividades previstas en el Plan de Acción Sectorial para la gestión de la información estadística, mediante la sesión de verificación de cumplimiento de estándares de la Norma Técnica de Calidad de Producción Estadística y la retroalimentación de la documentación de las Operaciones Estadísticas presentadas por los procesos. </t>
  </si>
  <si>
    <t>Evidencia de reunión con sus respectivos anexos (listados de asistencia, presentaciones y/o grabaciones) y/o retroalimentación general a documentos.</t>
  </si>
  <si>
    <t xml:space="preserve">Realizar el diagnóstico de implementación de la Norma Técnica de Calidad de la Producción Estadística de las estadísticas estructurales de la entidad, previa socialización de la norma técnica con las dependencias. </t>
  </si>
  <si>
    <t>La sesión de lineamientos de norma técnica y la lista de chequeo elaborada contribuyen a la generación de herramientas en pro del fortalecimiento de los estándares de calidad.
Se formuló Instrumento Diagnóstico de la Norma Técnica de la Calidad Estadística, planteando los criterios establecidos en la NTC-PE 1000 2020 para identificar los niveles de cumplimiento de la norma en las diferentes operaciones estadísticas de la Secretaría General. Adicional a lo anterior se realizaron sesiones de trabajo para aplicación del instrumento logrando identificar el cumplimiento de criterios de calidad, fortalezas, procesos previos de evaluación y acciones de fortalecimiento de las fases de a) Diseño y análisis de necesidades, b) recolección o acopio, c) procesamiento e identificar el cumplimiento de los criterios planteados.
El diagnóstico de la Norma Técnica de Calidad de la Producción Estadística NTC-PE, permite identificar los aspectos a fortalecer en la implementación y documentación de las operaciones estadísticas identificadas en la Secretaria General y la elaboración de un plan de trabajo con miras al cumplimiento de los estándares estadísticos exigidos por el ente rector.</t>
  </si>
  <si>
    <t>Se avanzó en la realización de una sesión de socialización de los lineamientos de la norma técnica de producción estadística y un instrumento de lista de chequeo para la verificación de condiciones mínimas en la entidad.
Se realizó el diagnostico de cumplimento de implementación de la Norma Técnica de Calidad de la Producción Estadística NTC-PE, con las operaciones estadísticas de la Secretaría General, entidad del Sector Gestión Pública. Las Operaciones Estadísticas del Departamento Administrativo del Servicio Civil Distrital, serán priorizadas en la siguiente vigencia.</t>
  </si>
  <si>
    <t>Evidencia de reunión con sus respectivos anexos (listados de asistencia, presentaciones y/o grabaciones) de socialización de la Norma Técnica de Calidad de la Producción Estadística - NTC PE.</t>
  </si>
  <si>
    <r>
      <t>Instrumento de diagnóstico de la implementación de la Norma Técnica de Calidad de la Producción Estadística - NTC PE</t>
    </r>
    <r>
      <rPr>
        <sz val="10"/>
        <color rgb="FFFF0000"/>
        <rFont val="Arial"/>
        <family val="2"/>
      </rPr>
      <t xml:space="preserve"> </t>
    </r>
  </si>
  <si>
    <t>Documento de resultados del diagnóstico  de la implementación de la Norma Técnica de Calidad de la Producción Estadística - NTC PE en la entidad</t>
  </si>
  <si>
    <t>Socializar la política de gestión del conocimiento y la innovación del Modelo Integrado de Planeación y Gestión (MIPG) y los instrumentos desarrollados en la entidad para su fortalecimiento.</t>
  </si>
  <si>
    <t xml:space="preserve">Se contribuyó al fortalecimiento de capacidades de colaboradores (as) de la Secretaría General con actividades en búsqueda de la apropiación de la política de gestión del conocimiento y la innovación, en particular, presentando un recorrido por sus antecedentes histórico - conceptuales, referentes normativos para su implementación, avances obtenidos por la entidad y retos para el año 2022.
Con corte a noviembre del 2022, el ciclo de socialización de la política de Gestión del Conocimiento y la Innovación concluyó con éxito, , teniendo en cuenta que los gestores(as) se involucraron activamente en la socialización de las actividades que realizaron para llevar a cabo la documentación de Buenas Prácticas y la identificación de los conocimientos clave de sus dependencias para ser visualizados en el Mapa de Conocimiento de la Entidad. </t>
  </si>
  <si>
    <t>En lo transcurrido de la vigencia, se han realizado 3 sesiones de socialización de la política de gestión del conocimiento, una de aspectos generales de la política en el marco del MIPG, otra donde fueron socializadas experiencias exitosas en la documentación de buenas prácticas en dos entidades del Distrito y finalmente una sesión que contempló dos puntos principales: presentación de Buenas prácticas documentadas en la entidad y la socialización e interacción de los asistentes con la herramienta Mapa de Conocimiento de la Secretaría General de la Alcaldía Mayor.</t>
  </si>
  <si>
    <t xml:space="preserve">Acompañar  la identificación, documentación y socialización de buenas prácticas y lecciones aprendidas en la Secretaría General. 
</t>
  </si>
  <si>
    <t>La identificación de Buenas Prácticas y Lecciones Aprendidas, permite el avance en la implementación del Eje de Compartir y Difundir y su propósito de fortalecer los procesos de aprendizaje organizacional de la Política de Gestión del Conocimiento y la Innovación del Modelo Integrado de Planeación y Gestión.
En el trascurso de la vigencia, además de la identificación se logró la documentación y socialización de cuatro (4) Buenas Prácticas en la Secretaría General, lo cual contribuyó a la implementación de la política, el aprendizaje organizacional y la preservación de la memoria institucional.</t>
  </si>
  <si>
    <t xml:space="preserve">Evidencia de reunión con sus respectivos anexos (listados de asistencia, presentaciones y/o grabaciones) y/o retroalimentación general a la  identificación, documentación y socialización   de Buenas prácticas y lecciones aprendidas </t>
  </si>
  <si>
    <t>Construir la versión preliminar del Mapa de conocimiento de la Secretaría General en coordinación con las dependencias de la entidad</t>
  </si>
  <si>
    <t>Durante la vigencia 2022 se desarrolló una estrategia para la construcción del Mapa de Conocimiento de la entidad, herramienta interactiva para la implementación del Eje “Herramientas para uso y apropiación” de la Política de Gestión del Conocimiento y la Innovación en la Secretaría General, por lo que su construcción, favoreció la disposición del conocimiento clave de los procesos misionales, en beneficio de los(as) colaboradores(as) de la entidad.
El Mapa de Conocimiento es una ruta de acceso directo al conocimiento crítico y estratégico de la operación de la entidad y a la detección de conocimiento requerido para el fortalecimiento de capacidades del talento humano.</t>
  </si>
  <si>
    <t>Con corte a 31 de diciembre se realizaron: 1 taller con Directivos, 11 reuniones con dependencias en las que se identificaron conocimientos clave de los procesos misionales de la Entidad, se acompañó el diligenciamiento de 7 formatos de la Herramienta de activos de conocimiento, se diseñó y elaboró la versión 1.0 del Mapa de Conocimiento de la Secretaría General en Power BI, se efectuaron dos socializaciones: Una a los directivos integrantes de la Mesa Técnica de Apoyo a la Gestión del Conocimiento y la Innovación y Gestión de la Información Estadística; y otra a los(as) gestores(as) de conocimiento y profesionales de las áreas involucradas en la construcción. Por último, se presentó por medio de memorando No. 3-2022-36939 a toda la Entidad.</t>
  </si>
  <si>
    <t xml:space="preserve">Plan de trabajo, evidencia de reunión con sus respectivos anexos (listados de asistencia, presentaciones y/o grabaciones) y/o instrumentos </t>
  </si>
  <si>
    <t>Listados de asistencia de reuniones, presentaciones y/o grabaciones</t>
  </si>
  <si>
    <t>Versión preliminar del Mapa de conocimiento, listados de asistencia de reuniones, presentaciones, grabaciones y/o instrumentos</t>
  </si>
  <si>
    <t>Elaborar el Mapa de riesgos de gestión y corrupción de los procesos institucionales y proyectos de inversión y realizar seguimiento</t>
  </si>
  <si>
    <t>La identificación, análisis, tratamiento, monitoreo, seguimiento y evaluación de los riesgos de gestión y de corrupción asociados a los procesos del Sistema de Gestión de Calidad y a los proyectos de inversión, contribuyen a mitigar su probabilidad de ocurrencia y el impacto en los objetivos de la Secretaría General.</t>
  </si>
  <si>
    <t>Se consolidó la matriz de los riesgos de gestión y corrupción para la vigencia 2022 la cual es un componente del Plan de Acción Institucional y fue aprobado en sesión del Comité Institucional de Gestión y Desempeño del 26 de enero de 2022. A partir de las actualizaciones realizadas por los procesos institucionales, se consolidó la matriz de riesgos en sus versiones del 25 de marzo, 6 de abril de 2022, 30 de junio y 30 de agosto.
La Oficina Asesora de Planeación como segunda línea de defensa, realizó el seguimiento a riesgos de gestión y corrupción mediante las retroalimentaciones efectuadas a los reportes de monitoreo recibidos por parte de los procesos y proyectos de inversión, correspondiente al periodo enero agosto en riesgos de gestión y corrupción. Durante este periodo no se identificó la materialización de ningún riesgo.</t>
  </si>
  <si>
    <t>Mapa de riesgos de gestión y corrupción de los procesos institucionales y proyectos de inversión para la vigencia 2022.</t>
  </si>
  <si>
    <t>Reporte de seguimiento a los riesgos de gestión y corrupción de los procesos institucionales y proyectos de inversión</t>
  </si>
  <si>
    <t>Ejecutar los proyectos TI de acuerdo al PETI</t>
  </si>
  <si>
    <t xml:space="preserve">Contar con una propuesta de metodología de gestión de proyectos de TI, que incluye el seguimiento a los mismos a través de indicadores de gestión, que permita visualizar el estado a nivel de tiempo, presupuesto y entregables. </t>
  </si>
  <si>
    <t xml:space="preserve">Se realiza análisis del estado de ejecución del PETI con base en la información registrada en los formatos de seguimiento trimestral y ejecución presupuestal.
 </t>
  </si>
  <si>
    <t>No aplica. Nueva actividad con programación a partir de marzo</t>
  </si>
  <si>
    <t xml:space="preserve">Generar documento PETI divulgado en la página web </t>
  </si>
  <si>
    <t>Establecer la línea base de la Estrategia de TI para el desarrollo y seguimiento a los planes y proyectos tecnológicos, responsabilidad de la Oficina TIC</t>
  </si>
  <si>
    <t xml:space="preserve">Se cuenta con la aprobación de la herramienta por parte de la Oficina Asesora de Planeación. Se generó documento final PETI y anexos para aprobación por parte del Jefe de la OTIC el cual fue aprobado. Se remitió documento final PETI a la Oficina Asesora de Planeación de acuerdo al procedimiento PR-116. El día 28 de Marzo de 2022. El documento PETI y sus anexos fueron aprobados. Se realiza solicitud de publicación del documento en el SIG y en Portal Web.
</t>
  </si>
  <si>
    <t>No aplica. Actividad cumplida en el periodo anterior</t>
  </si>
  <si>
    <t>No aplica. Actividad cumplida al 100% en  marzo</t>
  </si>
  <si>
    <t>* Correo enviado a la Oficina Asesora de Planeación solicitando aprobación de la  herramienta fase I y II para la construcción del PETI
* Herramienta Excel Fase I y II diligenciada</t>
  </si>
  <si>
    <t>* Correo respuesta por parte de la Oficina Asesora de Planeación sobre la aprobación de la herramienta fase I y II para la construcción del PETI
* Correo o acta de reunión de aprobación de herramienta fase III, fase IV y documento  PETI, por parte del Jefe de la Oficina de Tecnologías de la Información y las Comunicaciones</t>
  </si>
  <si>
    <t>*Pantallazo PETI divulgado en la página Web
*Documento PETI publicado</t>
  </si>
  <si>
    <t xml:space="preserve">Validar arquitectura empresarial, dominio información </t>
  </si>
  <si>
    <t>Se logra consolidar bajo un documento la arquitectura de datos para la entidad. Se podrá disponer y centralizar la información conforme a lo que sugiere la política de Gobierno Digital</t>
  </si>
  <si>
    <t xml:space="preserve">Se consolidan los ítem  de arquitectura empresarial dominio información en cumplimiento de la política de Gobierno Digital en el documento 4204000-OT-006 Metodología para el desarrollo y mantenimiento de soluciones publicado en el SIG.
</t>
  </si>
  <si>
    <t>Documento final para publicación que contenga los ítems de dominio de información que sugiere Gobierno Digital en el documento de la metodología 4204000-OT-006</t>
  </si>
  <si>
    <t xml:space="preserve">Memorando de solicitud de Publicación a la OAP de 4204000-OT-006
</t>
  </si>
  <si>
    <t>*Documento 4204000-OT-006 Publicado en el SIG</t>
  </si>
  <si>
    <t>Analizar la viabilidad de  los Sistemas Misionales para analítica de datos predictiva</t>
  </si>
  <si>
    <t>Se logra definir la viabilidad de poder efectuar ejercicios de analítica prescriptiva en Sistemas de Información Misionales de la entidad.</t>
  </si>
  <si>
    <t>Se realizan mesas de trabajo generando informe final de análisis de viabilidad BTE prescriptiva que concluye que sí es posible efectuar en Bogotá te Escucha procesos de analítica de datos. Estos ejercicios se planearán para ejecutarse en la vigencia 2023 dependiendo de la disponibilidad de fuerza de ingeniería tanto de la OTIC como de la ACDTIC."
Se cierra brecha presentada en el mes de septiembre.</t>
  </si>
  <si>
    <t>Analizar la viabilidad de  los Sistemas Misionales para analítica de datos prescriptiva</t>
  </si>
  <si>
    <t>Se realizan mesas de trabajo generando informe final de análisis de viabilidad BTE prescriptiva que concluye que sí es posible efectuar en Bogotá te Escucha procesos de analítica de datos. Estos ejercicios se planearán para ejecutarse en la vigencia 2023 dependiendo de la disponibilidad de fuerza de ingeniería tanto de la OTIC como de la ACDTIC.</t>
  </si>
  <si>
    <t>FASE1: Documentar técnicamente el Rediseño del sitio web de la secretaria
 NOTA: La FASE 2: El rediseño del Sitio Web de SG con la  inclusión de  los criterios de accesibilidad según la resolución 1519 de 2020 (culminara en segundo semestre 2022)</t>
  </si>
  <si>
    <t>Se logra definir el Diseño del  sitio web implementando las mejores prácticas de accesibilidad, permitiendo así llevar a una mejor experiencia de usuario a todos los ciudadanos que accedan al sitio así como, el cumplimiento de lineamientos nacionales con los siguiente menús definidos:
*Menú Atención y Servicio a la Ciudadanía
*Menú participa</t>
  </si>
  <si>
    <t>Se  documenta el rediseño del sitio web de accesibilidad . Se realizan los mockups (prototipos) de las secciones contempladas en el menú participa aplicado a la nueva sede electrónica en cumplimiento de lineamientos nacionales</t>
  </si>
  <si>
    <t>No aplica. Actividad cumplida al 100% en  mayo</t>
  </si>
  <si>
    <t>Documento  de Rediseño portal web:
*Header y Footer
*Menú de transparencia</t>
  </si>
  <si>
    <t>Documento de Rediseño portal web:
*Menú Atención y Servicio a la Ciudadanía</t>
  </si>
  <si>
    <t>Documento de Rediseño portal web:
*Menú participa</t>
  </si>
  <si>
    <t>Definir y Ejecutar Pruebas pilotos para implementación FASE 2</t>
  </si>
  <si>
    <t xml:space="preserve">Alta disponibilidad de los canales de internet. 
Correcto monitoreo desde el firewall hacia los routers y canales de internet en IPv6.
</t>
  </si>
  <si>
    <t>No aplica. Actividad cumplida al 100% en  junio</t>
  </si>
  <si>
    <t>Se soluciona el problema de monitoreo de los routers en el firewall.</t>
  </si>
  <si>
    <t>Se despliega una nueva red IPv6</t>
  </si>
  <si>
    <t>Informe despliegue de solución de alta disponibilidad entre el firewall (SD-WAN) y routers del ISP.</t>
  </si>
  <si>
    <t>Se realiza la publicación de 4 aplicaciones (IPv6) en azure y 1 en infraestructura on premise.</t>
  </si>
  <si>
    <t xml:space="preserve">Definir y publicar la guía de diseño para los sistemas de información basado en el Kit Guía de Usabilidad de Gobierno Digital </t>
  </si>
  <si>
    <t>Se define la guía de diseño para los sistemas de información en cumplimiento de la política de Gobierno Digital en el documento 4204000-OT-006 Metodología para el desarrollo y mantenimiento de soluciones publicado en el SIG</t>
  </si>
  <si>
    <t>Realizar ejercicios simulados de Ingeniería social al personal de la entidad</t>
  </si>
  <si>
    <t xml:space="preserve">Un vez realizado el ejercicio simulado se logró identificar los  incidentes reportados por los usuarios de manera repetitiva, estableciendo los puntos a seguir para llevar a cabo las sensibilizaciones presenciales y enfatizar en este tipo de situaciones que se presentan y cómo afrontarlas.    </t>
  </si>
  <si>
    <t xml:space="preserve">Documento borrador propuesta ejercicios de simulación
</t>
  </si>
  <si>
    <t>Documento final de la propuesta ejercicios de simulación</t>
  </si>
  <si>
    <t>Lista de asistencia
Socialización de la propuesta de simulación</t>
  </si>
  <si>
    <t>Evidencias de Envío de ejercicios de simulación</t>
  </si>
  <si>
    <t>Informe de ejecución y resultados</t>
  </si>
  <si>
    <t>Actualizar y aprobar los objetivos específicos de seguridad de la información. 
(Los indicadores del Modelo de Seguridad y Privacidad de la Información (MSPI) se reportan mensualmente a la Oficina Asesora de Planeación, a través del Indicador ID 12_PD: Implementar 100% el Modelo de Seguridad y Privacidad de la Información (MSPI) en la secretaria general de la Alcaldía Mayor de Bogotá)</t>
  </si>
  <si>
    <t xml:space="preserve">
Al  contar con los objetivos específicos  establecidos en el 204000-MA-031 Manual de políticas y controles de seguridad y privacidad de la información  aprobado por Comité Institucional de Gestión y Desempeño, se logra establecer un lineamiento de la política institucional para la entidad en materia de seguridad de la información, así como el cumplimiento de la normatividad vigente. </t>
  </si>
  <si>
    <t xml:space="preserve">Se aprobó en el mes de febrero por el  Comité de Gestión Institucional el Manual de Seguridad 420400-MA-031. Se encuentra publicado en el SIG como documento oficial.
</t>
  </si>
  <si>
    <t xml:space="preserve"> Evidencia correo por parte del jefe de la Oficina de Tecnologías de la Información y las Comunicaciones informando la aprobación de los objetivos específicos (Manual de políticas y controles de seguridad y privacidad de la información)  en el Comité Institucional de Gestión y desempeño</t>
  </si>
  <si>
    <t xml:space="preserve">Realizar seguimiento a  la creación de canales de consulta para conocer las sugerencias, recomendaciones y peticiones de los servidores públicos para mejorar las acciones de implementación del código de integridad de la entidad. </t>
  </si>
  <si>
    <t>Oficina de Control Interno</t>
  </si>
  <si>
    <t>A partir del desarrollo de la actividad se contribuye al mejoramiento en la implementación de la política de integridad frente a la evaluación a los canales de sugerencias, recomendaciones y peticiones para los servidores públicos.</t>
  </si>
  <si>
    <t>Se realizó el seguimiento a  la creación de canales de consulta para conocer las sugerencias, recomendaciones y peticiones de los servidores públicos para mejorar las acciones de implementación del código de integridad de la entidad.</t>
  </si>
  <si>
    <t>No aplica. Nueva actividad</t>
  </si>
  <si>
    <t>No aplica. Nueva actividad con programación a partir de julio</t>
  </si>
  <si>
    <t xml:space="preserve">Informe de Seguimiento </t>
  </si>
  <si>
    <t xml:space="preserve">Realizar verificación del diseño e implementación de mecanismos de control para garantizar que la información de la entidad, entregada a los ciudadanos a través de los diferentes canales sea la misma. </t>
  </si>
  <si>
    <t>A partir del desarrollo de la actividad se contribuye al mejoramiento en la aplicación de controles para asegurar la información suministrada por la Secretaría General a los ciudadanos a través de los diferentes canales de comunicación, contribuyendo a la implementación de la política de Servicio al Ciudadano.</t>
  </si>
  <si>
    <t xml:space="preserve">Verificar que se ejecuten acciones de mejora a partir de los resultados de los indicadores de uso y apropiación de tecnologías de la información (TI) en la entidad. </t>
  </si>
  <si>
    <t>Se realizó la verificación sobre la implementación y seguimiento de los resultados arrojados por el indicador de uso y apropiación de tecnologías de la información (TI) en la entidad, en atención a la recomendación generada como resultado de la última medición del Formulario Único de Reporte de Avance de la Gestión (FURAG) vigencia 2021, y en cumplimiento del plan anual de auditorías aprobado para la vigencia 2022.
Como resultado de la verificación realizada sobre el proceso de implementación del indicador relacionado con el uso y apropiación de tecnologías de la información TI, se estableció que la Entidad implementó el indicador denominado porcentaje de cumplimiento del plan de acciones de formación para uso y apropiación de TI planeadas y realizó una encuesta dirigida a los servidores de la Secretaria General, cuyo propósito fue conocer el nivel de uso y apropiación de TI , y percepción de calidad sobre los servicios de TI ofrecidos por la OTIC</t>
  </si>
  <si>
    <t xml:space="preserve">Informe de Verificación </t>
  </si>
  <si>
    <t xml:space="preserve"> Verificar  que se realice seguimiento al uso y apropiación de tecnologías de la información (TI) en la entidad a través de los indicadores definidos para tal fin. </t>
  </si>
  <si>
    <t>Gestión de la Información estadística</t>
  </si>
  <si>
    <t xml:space="preserve">Oficina Asesora de Planeación </t>
  </si>
  <si>
    <t>Socializar los lineamientos del proceso estadístico en torno a la adecuada implementación de la Guía para la elaboración de documentos para los diseños</t>
  </si>
  <si>
    <t>Las sesiones de socialización y la implementación de formularios de verificación, permite mantener actualizado el inventario de oferta estadística de la entidad, así como contribuyen en la identificación de nuevas operaciones estadísticas o de aquellas existentes con potencial de anonimización.</t>
  </si>
  <si>
    <t>En articulación con el profesional-enlace de la Secretaría Distrital de Planeación y la participación de los/las profesionales de las dependencias de la Secretaría General se realizó la mesa técnica, para socializar los lineamientos de la Guía para la elaboración de documentos para los diseños, donde fueron abordados temas tales como: flujos de información estadística nación - territorio, duplicidades estadísticas, viabilidad de anonimización de microdatos, Operaciones Estadísticas Estructurales y nuevas fuentes de información.
Con corte a 31 de octubre se han realizado 17 actividades entre mesas de trabajo y socializaciones en torno a la gestión estadística, de las cuales 8 han sido enfocadas particularmente en lineamientos para elaboración de documentos, así mismo, se han implementado instrumentos de diagnóstico y control como herramientas de trabajo y ejecución de los lineamientos socializados.</t>
  </si>
  <si>
    <t>Listados de asistencia, presentación y evidencia de reunión</t>
  </si>
  <si>
    <t>Listados de asistencia, presentación y evidencia de reunión, documento compilado de la mesa de trabajo de documentos para los diseños</t>
  </si>
  <si>
    <t>Talento Humano</t>
  </si>
  <si>
    <t>Gestión Estratégica del Talento Humano</t>
  </si>
  <si>
    <t>Incluir en el Plan Estratégico de Talento Humano 2023, que incluye el Plan Institucional de Bienestar - PIB un programa de desvinculación asistida para los(as) servidores(as) de la entidad.</t>
  </si>
  <si>
    <t>Proyección con mayor alcance del PIB con el propósito de asistir a los(as) servidores(as) que se desvinculan de la entidad en el marco de acciones diferentes al retiro por alcanzar la pensión por vejez.</t>
  </si>
  <si>
    <t>Avance del proyecto del Plan Institucional de Bienestar Social e Incentivos 2023, en el cual se amplió su alcance hasta la desvinculación de los(as) servidores(as) por causales diferentes al retiro por alcanzar la pensión por vejez.</t>
  </si>
  <si>
    <t>Proyecto de Plan Institucional de Bienestar - PIB 2023.</t>
  </si>
  <si>
    <t>Realizar apertura de las cohortes  requeridas para garantizar que los(as) nuevos(as) servidores(as) inicien el curso de inducción dentro de los dos (2) meses siguientes a su vinculación.</t>
  </si>
  <si>
    <t>Listado que contiene: 
1. Nombre de los(as) servidores(as) que han iniciado su proceso de inducción.
2. Fecha de vinculación a la entidad. 
3. Fecha de inicio del curso de inducción.</t>
  </si>
  <si>
    <t>Gobierno Digital</t>
  </si>
  <si>
    <t>Definir un documento que contenga la arquitectura de referencia que deberán consultar y tener en cuenta los nuevos desarrollos internos de sistemas de información, así como las modernizaciones en arquitectura a Sistemas de Información en producción.</t>
  </si>
  <si>
    <t>El  documento de Arquitectura de Software permitirá a la entidad contar lineamientos para los desarrollos de sistemas de información.</t>
  </si>
  <si>
    <t>Se elabora el documento Guía de Arquitectura de Software, el cual se encuentra en etapa de publicación en el sistema DARUMA.</t>
  </si>
  <si>
    <t>Primera versión del documento de arquitectura propuesto, presentado a jefe de la OTIC.</t>
  </si>
  <si>
    <t>Segunda versión del documento con ajustes de acuerdo con los comentarios y observaciones recibidos.</t>
  </si>
  <si>
    <t>Documento remitido a la Oficina Asesora de Planeación para que sea publicado en el Sistema de Gestión de Calidad.</t>
  </si>
  <si>
    <t>Documento publicado en el Sistema de Gestión de Calidad.</t>
  </si>
  <si>
    <t xml:space="preserve">Generar acta de cumplimiento a satisfacción del despliegue de protocolo IPv6 en la infraestructura de la entidad. </t>
  </si>
  <si>
    <t>Se realiza despliegue del protocolo IPV6 en toda la infraestructura de la Secretaria General del protocolo IPV6 con cumplimiento a satisfacción.</t>
  </si>
  <si>
    <t>Documento con el inventario de la infraestructura desplegada en IPv6</t>
  </si>
  <si>
    <t xml:space="preserve">Acta de cumplimiento a satisfacción del despliegue de protocolo IPv6 en la infraestructura de la entidad. </t>
  </si>
  <si>
    <t>Definir y generar documentos de arquitectura de Software de los desarrollos de nuevos sistemas que están en proceso actualmente en la OTIC, publicados en la herramienta oficial de documentación de Sistemas de Información - REDMINE.</t>
  </si>
  <si>
    <t xml:space="preserve"> Se logra la definición de documentos de arquitectura de Software,  publicados en la herramienta oficial de documentación de Sistemas de Información - REDMINE. lo cual permite un mejor control en los procesos de desarrollo en la OTIC</t>
  </si>
  <si>
    <t>Con el fin de ejecutar las mejores prácticas de desarrollo en la entidad  Se avanza en la definición de documentos de arquitectura de software de los principales sistemas de información para la entidad, los cuales se encuentran publicados en la herramienta REDMINE.</t>
  </si>
  <si>
    <t>Documento de arquitectura del Sistema de Información de Inspección Vigilancia y Control - IVC, publicado en la herramienta REDMINE.</t>
  </si>
  <si>
    <t>Documento de arquitectura del Sistema de Información de Acuerdos Laborales - SIAL, publicado en la herramienta REDMINE.</t>
  </si>
  <si>
    <t>Documento de arquitectura de la Nueva Sede Electrónica de la SG, publicado en la herramienta REDMINE.</t>
  </si>
  <si>
    <t>Documento de arquitectura del Sistema de Información de Bogotá Internacional - SIBI, publicado en la herramienta REDMINE.</t>
  </si>
  <si>
    <t xml:space="preserve">Definir dentro de la metodología de Gestión de Proyectos de TI un capítulo correspondiente al plan de comunicación del proyecto (en la etapa de ejecución y de cierre). </t>
  </si>
  <si>
    <t>Contar con una metodología de gestión de proyectos que estandarice y oriente los pasos a seguir para la planeación, estructuración, ejecución, seguimiento y cierre de un proyecto de TI</t>
  </si>
  <si>
    <t>Se elabora borrador de la metodología de Gestión de Proyectos, la cual contiene capítulo 7,3 Comunicaciones.
Se continua con la brecha del mes de noviembre con respecto a Metodología de Gestión de proyectos de TI publicada y socializada en el Sistema Integrado de Gestión ya que está pendiente definir el procedimiento al cual ira asociada.
Para el mes de diciembre está a la espera de la publicación en SOY 10  por parte de la Oficina Consejería de Comunicaciones de los logros en los proyectos de TI en curso de acuerdo con el plan de comunicaciones de la entidad.</t>
  </si>
  <si>
    <t xml:space="preserve">Metodología de Gestión de proyectos de TI publicada y socializada en el Sistema Integrado de Gestión 
</t>
  </si>
  <si>
    <t>Documento soporte de la publicación del estado y logros de los proyectos de TI en curso en la plataforma Soy 10 de acuerdo con el plan de comunicaciones definido</t>
  </si>
  <si>
    <t>Definir dentro de la metodología de Gestión de Proyectos de TI un capítulo correspondiente a la identificación, clasificación y priorización de grupos de interés o usuarios que contribuyan a la definición de estrategias para mejorar el uso y apropiación de TI como lo es el involucramiento y compromiso en las iniciativas de TI, la definición de esquemas de incentivos o planes de formación. Lo anterior como complemento  a la implementación del procedimiento 4202000-PR-374 Gestión del cambio.</t>
  </si>
  <si>
    <t>Se elabora borrador de la metodología de Gestión de Proyectos, capítulo 7,4 Gestión de interesados</t>
  </si>
  <si>
    <t>Avanzar en la caracterización de grupos de interés de los procesos de la Oficina de Tecnologías de la Información y las Comunicaciones.  Actividad que se  estima finalizar en el mes de Diciembre, y éste es un insumo para la identificación y generación de las estrategias de uso y apropiación de TI en la OTIC.  Por lo anterior, es una acción que tiene una continuidad en la vigencia 2023.</t>
  </si>
  <si>
    <t>Con la caracterización de usuarios y grupos de interés liderado por la Oficina Asesora de Planeación se ha logrado reconocer los usuarios internos y externos y población objetivo.</t>
  </si>
  <si>
    <t>La Oficina  de  Tecnologías  de  la  Información  y  las  Comunicaciones  elaboró documento de caracterización de usuarios para su proceso estratégico y de apoyo. Este sirve de insumo para la identificación y generación de estrategias de uso y apropiación de TI en la OTIC</t>
  </si>
  <si>
    <t>Documento soporte de participación en las sesiones desarrolladas para la caracterización de grupos de interés liderado por la Oficina Asesora de Planeación</t>
  </si>
  <si>
    <t>Documento de caracterización de grupos de interés para los procesos de la Oficina de Tecnologías de la Información y las Comunicaciones</t>
  </si>
  <si>
    <t>Identificar y seleccionar un proveedor que utilizando tecnologías de procesamiento de lenguaje natural identifique, clasifique y permita responder las publicaciones en redes sociales (Alcaldía, Alcaldesa y Secretaría General) que requieran algún tipo de respuesta y/o atención por parte de la administración distrital.</t>
  </si>
  <si>
    <t>Oficina Alta Consejería Distrital de Tecnologías de la Información y Comunicaciones - TIC</t>
  </si>
  <si>
    <t>Se inicia la implementación de tecnologías de procesamiento de lenguaje natural para identificar, clasificar y responder las publicaciones en redes sociales. Se responden 68 solicitudes de manera automática generando así una respuesta rápida por parte de la administración a las inquietudes de la ciudadanía en los aspectos de mantenimiento de la malla vial.</t>
  </si>
  <si>
    <t xml:space="preserve">Se conto con un proveedor que, utilizando tecnologías de procesamiento de lenguaje natural, realizó informes mensuales de las clasificaciones realizadas que luego se revisan para realizar un control de calidad enfocado a mejorar el algoritmo de manera continua. Se cuenta con reporte en cifras y un resultado del control de calidad aplicado, así como respuestas automáticas para solicitudes de reporte de deterioro en la malla vial del distrito
 </t>
  </si>
  <si>
    <t xml:space="preserve">Contrato firmado </t>
  </si>
  <si>
    <t>Acta de inicio del contrato</t>
  </si>
  <si>
    <t>Reporte de entrenamiento del modelo</t>
  </si>
  <si>
    <t>Informe de clasificación y priorización</t>
  </si>
  <si>
    <t xml:space="preserve">Mejorar y optimizar los servicios ofrecidos a la ciudadanía y a las diferentes entidades a través del Chatbot Chatico, soportando en inteligencia artificial y en aprendizaje de lenguaje natural. </t>
  </si>
  <si>
    <t>Con la implementación de funcionalidades para el chatbot, se permitirá que la ciudadanía tenga una mayor interacción con la administración distrital.
Se ha brindado información de interés con actualización diaria de la funcionalidad chatbot a la ciudadanía. Se han realizado trabajos conjuntos con entidades del Distrito para potenciar sus productos o servicios (IDT, Hacienda, Educación)</t>
  </si>
  <si>
    <t>Se cuenta con la elaboración de cinco (5) informes sobre el despliegue de nuevas funcionalidades para el chatbot chatico. Se desplegaron nuevas intenciones como:  
Plan éxodo.
Pico y placa regional.
Reporte de huecos.
Rock al parque transaccional.
Actualizador de flujos.
Noche de museos.
Actualización turismo.
Festival de la ruana.
Línea Calma.
Pico y placa solidario.
Parceros por Bogotá.
Centro migrantes.
Huertas urbanas.
Demo chatico
“Lo más consultado
Navidad</t>
  </si>
  <si>
    <t>Informe de chatbot</t>
  </si>
  <si>
    <t>Realizar nueva socialización de la cartilla "¿Quieres saber qué es un Conflicto de Interés?".</t>
  </si>
  <si>
    <t>Difusión de información en materia de conflicto de interés a través de la cual: 1) se genera claridad en los(as) servidores(as) sobre la gestión de conflicto de intereses y 2) la generación de recordación en aspectos relacionados con los elementos que, como servidores(as) públicos(as), deben tener en cuenta en materia de conflicto de interés.</t>
  </si>
  <si>
    <t>A 31 de diciembre de 2022 se han realizado dos (2) resocializaciones de la cartilla ¿Quieres saber qué es un conflicto de interés? y la difusión de dos (2) píldoras informativas en gestión de conflicto de interés.</t>
  </si>
  <si>
    <t>Píldoras Informativas en materia de la gestión de conflicto de intereses y/o Memorando electrónico de socialización de la cartilla "¿Quieres saber qué es un Conflicto de Interés?"</t>
  </si>
  <si>
    <t>Píldoras Informativas en materia de la gestión de conflicto de intereses.</t>
  </si>
  <si>
    <t>Seguridad Digital</t>
  </si>
  <si>
    <t>Realizar Mesas de trabajo para adelantar acciones para la gestión sistemática y cíclica del riesgo de seguridad digital en la entidad tales como participar en la construcción de los planes sectoriales de protección de la infraestructura crítica cibernética.</t>
  </si>
  <si>
    <t>Se logro iniciar la definición del plan de infraestructuras críticas de la ciudad, siendo el punto de partida la definición de un catálogo que integra este plan. Estas acciones serán de ayuda para cerrar la brecha de seguridad digital de las diferentes entidades</t>
  </si>
  <si>
    <t xml:space="preserve">Se desarrollaron mesas de trabajo con entidades distritales para adelantar acciones para la gestión sistemática y cíclica del riesgo de seguridad digital en la entidad tales como participar en la construcción de los planes sectoriales de protección de la infraestructura crítica cibernética.
 </t>
  </si>
  <si>
    <t>Registros de la realización de las mesas de trabajo (fotográficos, pantallazos, planillas de asistencia entre otros.)</t>
  </si>
  <si>
    <t>Realizar Mesas de trabajo para identificar las infraestructuras criticas de la entidad</t>
  </si>
  <si>
    <t>Se logro iniciar la definición del plan de infraestructuras críticas de la ciudad, siendo el punto de partida la definición de un catálogo que integra este plan. Estas acciones serán de ayuda para cerrar la brecha de seguridad digital de las diferentes entidades.</t>
  </si>
  <si>
    <t>Articular con las entidades distritales para la gestión sistemática y cíclica del riesgo de seguridad digital en la entidad tales como registrarse en el CSIRT Gobierno y/o ColCERT.</t>
  </si>
  <si>
    <t xml:space="preserve">Con el desarrollo de los talleres y cursos realizados a las diferentes entidades del distrito se logra mejorar los niveles de apropiación en seguridad digital y ciberseguridad.         </t>
  </si>
  <si>
    <t>Se desarrollaron actividades con entidades del distrito en seguridad digital y ciberseguridad a través de talleres y cursos.</t>
  </si>
  <si>
    <t>Informe de actividades con entidades</t>
  </si>
  <si>
    <t>Realizar diferentes actividades que permita establecer convenios o acuerdos con otras entidades distritales  para lograr fortalecer las capacidades en seguridad digital  en temas relacionados con la defensa y seguridad digital.</t>
  </si>
  <si>
    <t>Con el desarrollo de los talleres y cursos realizados a las diferentes entidades del distrito se logra mejorar los niveles de apropiación en seguridad digital y ciberseguridad.</t>
  </si>
  <si>
    <t>Se desarrollaron actividades con entidades del distrito en seguridad digital y ciberseguridad a través de talleres y cursos</t>
  </si>
  <si>
    <t xml:space="preserve"> Incluir en el anteproyecto de presupuesto de la vigencia 2023 la solicitud de los recursos para actividades que permitan fortalecer las capacidades de talento humano que atiendan las necesidades de los grupos de valor (ej.: conocimiento de otras lenguas o idiomas) con el fin de promover la accesibilidad y atender las necesidades particulares.</t>
  </si>
  <si>
    <t xml:space="preserve">Fortalecimiento de las capacidades de talento humano que atiendan las necesidades de los grupos de valor., con contacto de atención al ciudadano. </t>
  </si>
  <si>
    <t>Se realizó la inclusión en el anteproyecto de presupuesto para el proyecto 7870 correspondiente a la vigencia 2023 para actividades que permitan fortalecer las capacidades de talento humano que atiendan las necesidades de los grupos de valor.</t>
  </si>
  <si>
    <t>Anteproyecto de presupuesto</t>
  </si>
  <si>
    <t xml:space="preserve"> Incluir en el anteproyecto de presupuesto de la vigencia 2023 la solicitud de los recursos para la adquisición e instalación de tecnología que permita y facilite la comunicación y publicación de información para personas con discapacidad auditiva, con el fin de promover la accesibilidad y atender las necesidades particulares.</t>
  </si>
  <si>
    <t>Se promueve la accesibilidad para atender las necesidades particulares de la ciudadanía al incluir en el anteproyecto de inversión del proyecto de inversión 7870 para la vigencia 2023 la adquisición e instalación de tecnología que permita y facilite la comunicación y publicación de información para personas con discapacidad auditiva</t>
  </si>
  <si>
    <t>En el anteproyecto de presupuesto de la vigencia 2023, se incluyeron tres contratos por valor de $283.313.000, para facilitar la comunicación y publicación de información para personas con discapacidad auditiva.</t>
  </si>
  <si>
    <t xml:space="preserve"> Incluir en el anteproyecto de presupuesto de la vigencia 2023 la solicitud de los recursos para la adquisición e instalación de tecnología que permita y facilite la comunicación y publicación de información para personas con discapacidad visual, con el fin de promover la accesibilidad y atender las necesidades particulares.</t>
  </si>
  <si>
    <t>La Secretaría General por medio del proyecto de inversión 7870 en la vigencia 2022 garantiza la accesibilidad a personas con discapacidad visual por medio de contrato interadministrativo con el INCI.</t>
  </si>
  <si>
    <t>Posterior a la revisión de los recursos destinados para facilitar la comunicación y publicación de información para personas con discapacidad visual en la vigencia 2022 y las necesidades de la Red CADE se determinó que no es necesaria la inclusión de recursos en el anteproyecto de inversión 2023, toda vez que en la vigencia 2022 se suscribió, el 9 de septiembre, el convenio interadministrativo 4220000-885-2022 con el Instituto Nacional para Ciegos (INCI) por valor de $18.477.348.</t>
  </si>
  <si>
    <t>Articular con entidades distritales y/o externas, la asesoría en  temas de discapacidad física para mejora de la accesibilidad de los usuarios a los trámites y servicios de la entidad.</t>
  </si>
  <si>
    <t>Registro de reuniones</t>
  </si>
  <si>
    <t>Articular con entidades distritales y/o externas  la asesoría en temas de discapacidad psicosocial (mental) o intelectual (cognitiva) para mejora de la accesibilidad de los usuarios a los trámites y servicios de la entidad.</t>
  </si>
  <si>
    <t>Articular con entidades distritales y/o externas la asesoría en temas  de grupos étnicos para mejora de la accesibilidad de los usuarios a los trámites y servicios de la entidad.</t>
  </si>
  <si>
    <t>Presentar el manual del Modelo Distrital de Relacionamiento Integral con la ciudadanía para aprobación a la Comisión Intersectorial de Servicio a la Ciudadanía y la Comisión intersectorial de Gestión y Desempeño. 
(En este documento se propone la organización distrital y dependencias que tienen la función de articular la implementación de las políticas de relacionamiento con la ciudadanía. La organización propuesta en el documento indica la creación de una Mesa de trabajo técnica y no una dependencia, de acuerdo con el concepto jurídico emitido por la Oficina Jurídica la Alcaldía Mayor de Bogotá D.C con el radicado 3-2022-17729. En este concepto se expresa que la Secretaría General es la dependencia del distrito encargada de liderar y articular las políticas de relación Estado-Ciudadano)</t>
  </si>
  <si>
    <t>Se actualizan los lineamientos de relacionamiento con la ciudadanía a nivel distrital en el marco de la política nacionales de servicio a la ciudadanía, articulándolos con las políticas de relacionamiento estado ciudadano vigentes a la fecha, generando una actualización de la manera como el ciudadano puede relacionarse de forma mas efectiva con la administración distrital</t>
  </si>
  <si>
    <t>Se presentó a la Comisión intersectorial de Gestión y Desempeño  el manual operativo del Modelo Distrital de Relacionamiento Integral con la Ciudadanía cumpliendo con la actividad planteada para la vigencia 2022.</t>
  </si>
  <si>
    <t>Evidencia de la presentación</t>
  </si>
  <si>
    <t>Estructurar herramienta de caracterización de los documentos para evaluar la complejidad de los documentos utilizados para comunicarse con sus grupos de valor (formularios, guías, respuestas a derechos de petición, etc.) en la entidad.</t>
  </si>
  <si>
    <t>Herramienta de caracterización</t>
  </si>
  <si>
    <t>Instalar señalización en otras lenguas o idiomas en la entidad.</t>
  </si>
  <si>
    <t>Registro fotográfico de señalización</t>
  </si>
  <si>
    <t>Disponer agentes en la línea 195 para la atención de llamadas de personas que hablen otras lenguas o idiomas diferentes del castellano.</t>
  </si>
  <si>
    <t>Copia  contrato Línea 195</t>
  </si>
  <si>
    <t>Desarrollar un video que contenga lenguaje de señas para el menú de transparencia y acceso a la información de la nueva sede electrónica de la Secretaría General.</t>
  </si>
  <si>
    <t>El video desarrollado responde a los requerimientos de la Resolución 1519 de 2020. El uso del lenguaje de señas para la explicación de las categorías del menú de Transparencia y Acceso a la Información pública posibilita la comprensión de la información para las personas que tienen algún tipo de discapacidad auditiva.</t>
  </si>
  <si>
    <t>Se desarrolló y divulgó un video en lenguaje de señas que permite explicar en forma general los temas tratados en el menú de transparencia de la nueva sede electrónica de la Secretaría General  el cual se encuentra publicado.</t>
  </si>
  <si>
    <t>Video que contiene lenguaje de señas explicando el botón de transparencia.</t>
  </si>
  <si>
    <t>Desarrollar el menú de accesibilidad (versión inicial) en la nueva sede electrónica que permita ajustar textos, imágenes y colores para personas con discapacidad visual.</t>
  </si>
  <si>
    <t>El menú de accesibilidad responde a los requerimientos de la Resolución 1519 de 2020. La versión inicial permite modificar el contraste, ajustar el tamaño de la letra y enviar al centro de relevo, facilitando la experiencia de usuario para las personas que tienen algún tipo de discapacidad visual.</t>
  </si>
  <si>
    <t>Se desarrolló la versión inicial del menú de accesibilidad  y se encuentra desplegado en la parte derecha de la nueva sede electrónica (tanto en equipos de escritorio y portátiles, como en dispositivos móviles).</t>
  </si>
  <si>
    <t xml:space="preserve">Evidencias de gestión y enlace de sede electrónica </t>
  </si>
  <si>
    <t>Oficina Asesora de Jurídica</t>
  </si>
  <si>
    <t>Plan de acción integrado - planes</t>
  </si>
  <si>
    <t>Plan de acción integrado - dependencias</t>
  </si>
  <si>
    <t>Dimensión MIPG</t>
  </si>
  <si>
    <t>dependencia líder política</t>
  </si>
  <si>
    <t>Dependencias de la Secretaría General</t>
  </si>
  <si>
    <t>Dirección Centro de Memoria, Paz y Reconciliación</t>
  </si>
  <si>
    <t>Dirección de Paz y Reconciliación</t>
  </si>
  <si>
    <t>Dirección de Reparación Integral</t>
  </si>
  <si>
    <t>Dirección Distrital de Archivo de Bogotá</t>
  </si>
  <si>
    <t>Dirección Distrital de Desarrollo Institucional</t>
  </si>
  <si>
    <t>Subdirección Financiera</t>
  </si>
  <si>
    <t>Dirección Distrital de Relaciones Internacionales</t>
  </si>
  <si>
    <t>Oficina Consejería de Comunicaciones</t>
  </si>
  <si>
    <t>Oficina de Alta Consejería de Paz, Víctimas y Reconciliación</t>
  </si>
  <si>
    <t>Oficina de Alta Consejería Distrital de Tecnologías de la Información y las Comunicaciones -TIC-</t>
  </si>
  <si>
    <t>Oficina de Control Interno Disciplinario</t>
  </si>
  <si>
    <t>Subdirección de Gestión del Patrimonio Documental del Distrito</t>
  </si>
  <si>
    <t xml:space="preserve">Subdirección de Imprenta Distrital  </t>
  </si>
  <si>
    <t>Subdirección de Proyección Internacional</t>
  </si>
  <si>
    <t>Subdirección del Sistema Distrital de Archivos</t>
  </si>
  <si>
    <t>Subdirección Técnica de Desarrollo Institucional</t>
  </si>
  <si>
    <t>Subsecretaría Corporativa</t>
  </si>
  <si>
    <t>Subsecretaría Distrital de Fortalecimiento Institucional</t>
  </si>
  <si>
    <t>Durante el 2022, desde el Plan Institucional de Capacitación - PIC, se gestiono el desarrollo de sesiones cuyo objetivo estuviera orientado a la sensibilización de los(as) servidores(as) en materia de conflicto de intereses.</t>
  </si>
  <si>
    <t>Mejoras en el acceso de la ciudadanía con discapacidad física.</t>
  </si>
  <si>
    <t>Mejoras en el acceso de la ciudadanía con deficiencias en las capacidades mentales generales  (discapacidad intelectual) y personas con deficiencias y las barreras del entorno (discapacidad psicosocial).</t>
  </si>
  <si>
    <t>Instalación de señalización en otras lenguas o idiomas en puntos de atención presencial de la entidad.</t>
  </si>
  <si>
    <t>Promoción del curso dispuesto por el DAFP para fortalecer los conceptos y habilidades de los(as) servidores(as) frente a temas de transparencia y lucha contra la corrupción.</t>
  </si>
  <si>
    <t>A 31 de diciembre se ha realizado la apertura de seis (6) cohortes de los cursos de inducción requeridos para garantizar que los(as) nuevos(as) servidores(as) reciban la inducción dentro de los términos estipulados por la normatividad aplicable.</t>
  </si>
  <si>
    <t>Desarrollo de actividades que desde el Plan Estratégico de Talento Humano adoptado para la vigencia, que incluye el Plan Institucional de Capacitación - PIC han aportado a los procesos de capacitación de los(as) servidores(as) en materia de transparencia y acceso a la información Pública a través de la promulgación del curso virtual que oferta el DAFP y que se denomina "Curso virtual Honestidad, transparencia y lucha contra la corrupción"</t>
  </si>
  <si>
    <t>Servidores(as) capacitados y facultados con herramientas para el desarrollo de sus funciones y satisfacción de las necesidades de capacitación definida por los(as) servidores(as) para la formulación del Plan Estratégico de Talento Humano 2022.</t>
  </si>
  <si>
    <t xml:space="preserve">Servidores(as) con aptitudes desarrolladas en materia de conflicto de interés, garantizando así que estos(as) tengan la habilidad para afrontar un presunto conflicto de interés. </t>
  </si>
  <si>
    <t>La identificación de los formatos y formularios, hace parte de la implementación del programa específico de normalización de formas, formatos y formularios electrónicos el cual brinda los lineamientos generales para su creación. También se encuentra encaminado a establecer las características diplomáticas del documento electrónico de archivo, así como su tradición y tipologías específicas; asegurando su adecuada gestión en todo el ciclo de vida de estos, desde que son generados hasta su disposición final; garantizando su autenticidad, fiabilidad, integridad y disponibilidad.</t>
  </si>
  <si>
    <t>La entidad se beneficia con la actualización del Instrumento TRD en la identificación, estandarización, racionalización y organización de la producción documental institucional, garantizando el derecho al acceso a la información pública por los grupos de interés y de valor. Además se aporta a la conservación y preservación del patrimonio documental de la entidad y su memoria institucional.</t>
  </si>
  <si>
    <t>A partir del desarrollo de la actividad se contribuye al mejoramiento en la aplicación de los controles a partir de la medición de los indicadores de uso y apropiación de tecnologías de la información en la Secretaría General</t>
  </si>
  <si>
    <t xml:space="preserve"> A través de la apertura de las cohortes del curso de Inducción se entrega, a los(as) servidores(as), herramientas que aportar a la adquisición de un amplio conocimiento sobre la entidad y su cultura organizacional. </t>
  </si>
  <si>
    <t>Mejoras en el acceso a servicios por parte de personas pertenecientes a una comunidad étnica.</t>
  </si>
  <si>
    <t>Se puso a disposición el Modelo de Seguimiento Acompañamiento y Evaluación del Servicio a la Ciudadanía, como documento base para la evaluación de la calidad del servicio que las entidades prestan a la ciudadanía, estableciendo parámetros y formatos para registrar la evaluación de la respuesta emitida a las peticiones presentadas por los ciudadanos ante la Administración Distrital.</t>
  </si>
  <si>
    <t>Mejora en la accesibilidad a la información de los puntos de atención presencial para la ciudadanía en braille y en idioma inglés.</t>
  </si>
  <si>
    <t xml:space="preserve">Garantía en la atención en lenguaje de señas a población con discapacidad auditiva a través de la Línea </t>
  </si>
  <si>
    <t>Desarrollo de actividades que, desde el Plan Estratégico de Talento Humano 2022 aportaron al fortalecimiento de las habilidades blandas de los(as) servidores(as) de la entidad y así a la adquisición de conocimientos y habilidades que aportaron a un mejor desarrollo de las funciones esenciales de sus empleos.</t>
  </si>
  <si>
    <t>Se realizaron siete jornadas de sensibilización en temas tecnológicos, conforme a lo planteado en el cronograma de la estrategia de uso y apropiación de TI Se realiza la publicación de la encuesta de USO y APROPIACION TI en Soy10, la cual se analiza y se consolidan los resultados, documento que sirvió como base para la elaboración de la estrategia de Uso y Apropiación 2023 en la entidad.</t>
  </si>
  <si>
    <t>Se desarrollaron actividades durante la vigencia 2022 referentes a la Fase III. Pruebas de funcionalidad de IPv6, las cuales se describen a continuación:
Implementación de IPv6 en los portales/aplicaciones de uso interno y externo de la entidad. Esta implementación se llevó acabo usando:
On premise - Web Aplicación Firewall (WAF) y balanceador de carga.
IaaS – Balanceador de Carga y direccionamiento entregado por el proveedor del servicio.
Implementación de alta disponibilidad para las redes IPv6 en conjunto con el ISP de los servicios de internet ubicados en manzana Liévano.
Despliegue de IPv6 en MPLS capa 3 para las sedes:
Imprenta distrital
Edificio Tequendama
Despliegue IPv6 en MPLS capa 2 para la sede de Archivo de Bogotá.
Despliegue IPv6 en las vlan’s de usuarios usando DHCPv6 Stateful para todas las sedes mencionadas anteriormente.</t>
  </si>
  <si>
    <t>Con las matrices actualizadas reportadas por cada una de las entidades, se realizó la consolidación de la información para generar la matriz de riesgos del Sistema Unificado Distrital de Inspección, Vigilancia y Control</t>
  </si>
  <si>
    <t>La Secretaría General trabajó en el diseño del conjunto de herramientas para la promoción del gobierno abierto y la innovación pública en la racionalización y virtualización de trámites que, a través de 3 módulos, desarrolla conceptos, explicaciones legales, ejemplos y experiencias que permiten adquirir y generar conocimiento práctico para la planeación, ejecución y evaluación de acciones de mejora en trámites y servicio.</t>
  </si>
  <si>
    <t>Se realizaron 3 actividades como pilotos de acompañamiento:
Piloto participación ciudadana en la mejora de trámites de la secretaría de hacienda
Sensibilización para la mejora de trámites con participación de más de 200 personas de equipos misionales y estratégicos de las 49 entidades con trámites en el Distrito
Presentación en la Semana del Gobierno Abierto de Buenas prácticas de Servicio Integral a la Ciudadanía - Formulario Único de Trámites - FUT
Dificultades: Las entidades distritales no estuvieron receptivas a la realización de ejercicios de participación ciudadana para identificar acciones de racionalización para incluir en el 2023. Por esta razón se amplió el piloto de la Secretaría de Hacienda y se realizaron actividades de sensibilización sobre la importancia de hacer partícipe a la ciudadanía, y de cómo estos ejercicios pueden ser exitosos y útiles para su gestión.</t>
  </si>
  <si>
    <t>En línea con las directrices establecidas en la Resolución 1519 de 2020, se realizó el lanzamiento de la nueva sede electrónica de la entidad, que visibiliza para la ciudadanía los requerimientos normativos solicitados en la Resolución en mención.
A su vez, se dio respuesta al Índice de Transparencia y Acceso a la Información - ITA, instrumento desarrollado por la Procuraduría General de la Nación que mide el cumplimiento de la Ley 1712 de 2014 y se sustenta en la implementación de la Resolución 1519 de 2020 para los sujetos obligados.
El puntaje obtenido por la Secretaria General fue de 97 puntos sobre 100 puntos posibles.</t>
  </si>
  <si>
    <t>La identificación, documentación y socialización de las Buenas Prácticas de la Secretaría General, es un aporte fundamental para fortalecer el eje de la cultura del compartir y difundir de la política de Gestión del Conocimiento y la Innovación del MIPG. Ese compromiso a nivel institucional se ve reflejado en la articulación entre la Subsecretaría de Servicio a la Ciudadanía, la Dirección de Talento Humano y la Oficina Asesora de Planeación, frente al acompañamiento a los procesos en dicho ejercicio.
Con corte a 31 de diciembre se realizaron 5 reuniones con gestores(as) de conocimiento, que tuvieron por objetivo conocer la importancia de identificar y documentar buenas prácticas en la Entidad, 3 reuniones de acompañamiento y retroalimentación a las áreas que participaron y dos sesiones de socialización al interior de la Secretaría General.
En el trascurso de la vigencia, además de la identificación se logró la documentación y socialización de cuatro (4) Buenas Prácticas en la Secretaría General.
Por último, la postulación al Reto Senda de integridad con una de las Buenas Prácticas documentadas, muestra un gran avance en la implementación de la Política de Gestión del Conocimiento en la Secretaría General.</t>
  </si>
  <si>
    <t>En conjunto con el ISP se realizan pruebas de alta disponibilidad de los canales las cuales, son satisfactorias. 
Se soluciona el problema de monitoreo de los routers en el firewall. 
Se despliega una nueva red IPv6 
Se realiza la publicación de 4 aplicaciones (IPv6) en Azure y 1 en infraestructura en premisa.</t>
  </si>
  <si>
    <t>e realizó verificación de los mecanismos de control respecto de la información entregada a los ciudadanos a través de los diferentes canales con que cuenta la Entidad, como resultado se evidenció mediante información suministrada por la Dirección Distrital de Servicio a la Ciudadanía y la Dirección Distrital de Calidad del Servicio el adecuado funcionamiento en la información generada por la Secretaría General a disposición de la ciudadanía por los principales canales de atención con el propósito de prestar un servicio eficiente y efectivo a la ciudadanía.</t>
  </si>
  <si>
    <t xml:space="preserve">Se finalizó ejecución contractual con el Instituto Nacional para Ciegos INCI en relación con la elaboración de señalética accesible en braille para puntos de atención presencial de la Red Cade, respecto de lo cual se recibieron 390 piezas de señalética; adicionalmente se realizaron 18 sesiones de cualificación con 2007 participantes en temas de discapacidad, incluyendo  discapacidad física. </t>
  </si>
  <si>
    <t>Articulación con el Ministerio de Transporte y con la Red CADE en temas de Lenguaje Claro y comunicación accesible.
Articulación con la Secretaría de Integración Social y de la Mujer para la preparación y realización de sesiones de sensibilización a funcionarios de la Red Cade y entidades del distrito para la aplicación del enfoque diferencial.
Se realizaron 13 sesiones de cualificación con 1791 participantes de distintas entidades a nivel distrital, dando a conocer conceptos, normas y protocolos de atención para los grupos poblacionales diferenciales, entre ellos a Personas con Discapacidad, así mismo 5 sesiones con 216 participantes en las cuales se socializaron elementos generales de Políticas Públicas Distritales, entre ellas la Política Pública de Discapacidad para el Distrito Capital.</t>
  </si>
  <si>
    <t>Articulación con Secretaria de Integración Social para la orientación sobre la realización de videos con contenido institucional en lenguas nativas.
Levantamiento de primera versión de ruta de atención con enfoque diferencial para ciudadanía vulnerable, en relación con componente de discapacidad y etnias.
Se realizaron 13 sesiones de cualificación con 1791 participantes de distintas entidades a nivel distrital, dando a conocer conceptos, normas y protocolos de atención para los grupos poblacionales diferenciales, como medio de articulación en temas de atención para los grupos poblacionales diferenciales, entre ellos a Personas pertenecientes a una Comunidad Étnica.</t>
  </si>
  <si>
    <t xml:space="preserve"> La Subsecretaría de Servicio al Ciudadano aprobó y socializó el Modelo de Seguimiento Acompañamiento y Evaluación del Servicio a la Ciudadanía, como documento base para la evaluación de la calidad del servicio que las entidades prestan a la ciudadanía, estableciendo parámetros y herramientas (Formularios), que permiten revisar y evaluar  las características de las respuesta emitida a las peticiones presentadas por los ciudadanos ante la Administración Distrital.</t>
  </si>
  <si>
    <t>Contratación del servicio de videollamada con un interprete de señas en la línea 195 para la tención de población con discapacidad auditiva.</t>
  </si>
  <si>
    <t>No Aplica. Actividad cumplida en el mes de julio.</t>
  </si>
  <si>
    <t>No aplica. Actividad cumplida al 100% en septiembre.</t>
  </si>
  <si>
    <t>Se realiza el despliegue de la nueva sede electrónica de la entidad y se valida que se cumple con el criterio de accesibilidad "Procesamiento" de acuerdo a lo definido en NTC5854.</t>
  </si>
  <si>
    <t>No aplica. Actividad cumplida al 100% en agosto.</t>
  </si>
  <si>
    <t>No aplica. Actividad cumplida al 100% en julio.</t>
  </si>
  <si>
    <t>No aplica. Actividad cumplida al 100% en  septiembre.</t>
  </si>
  <si>
    <t>No aplica. Actividad cumplida al 100% en  julio.</t>
  </si>
  <si>
    <t>No aplica. Actividad cumplida al 100% en  agosto.</t>
  </si>
  <si>
    <t>Informe de Análisis de viabilidad BTE analítica predictiva
FASE 1</t>
  </si>
  <si>
    <t>Informe de Análisis de viabilidad BTE analítica predictiva
FASE 2</t>
  </si>
  <si>
    <t>Informe de Análisis de viabilidad BTE analítica prescriptiva
FASE 1</t>
  </si>
  <si>
    <t>Informe de Análisis de viabilidad BTE analítica prescriptiva
FASE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</si>
</sst>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27" x14ac:knownFonts="1">
    <font>
      <sz val="11"/>
      <color theme="1"/>
      <name val="Calibri"/>
      <family val="2"/>
      <scheme val="minor"/>
    </font>
    <font>
      <sz val="11"/>
      <color theme="1"/>
      <name val="Calibri"/>
      <family val="2"/>
      <scheme val="minor"/>
    </font>
    <font>
      <sz val="12"/>
      <name val="Book Antiqua"/>
      <family val="1"/>
    </font>
    <font>
      <sz val="10"/>
      <name val="Arial"/>
      <family val="2"/>
    </font>
    <font>
      <sz val="11"/>
      <color indexed="8"/>
      <name val="Calibri"/>
      <family val="2"/>
    </font>
    <font>
      <sz val="10"/>
      <color theme="1"/>
      <name val="Arial"/>
      <family val="2"/>
    </font>
    <font>
      <sz val="10"/>
      <color rgb="FF000000"/>
      <name val="Arial"/>
      <family val="2"/>
    </font>
    <font>
      <b/>
      <sz val="10"/>
      <name val="Arial"/>
      <family val="2"/>
    </font>
    <font>
      <b/>
      <sz val="10"/>
      <color theme="1"/>
      <name val="Arial"/>
      <family val="2"/>
    </font>
    <font>
      <b/>
      <sz val="10"/>
      <color theme="0"/>
      <name val="Arial"/>
      <family val="2"/>
    </font>
    <font>
      <sz val="10"/>
      <color theme="0"/>
      <name val="Arial"/>
      <family val="2"/>
    </font>
    <font>
      <sz val="8"/>
      <color rgb="FF000000"/>
      <name val="Arial"/>
      <family val="2"/>
    </font>
    <font>
      <b/>
      <sz val="8"/>
      <color theme="1"/>
      <name val="Arial"/>
      <family val="2"/>
    </font>
    <font>
      <sz val="8"/>
      <color theme="1"/>
      <name val="Arial"/>
      <family val="2"/>
    </font>
    <font>
      <sz val="8"/>
      <name val="Arial"/>
      <family val="2"/>
    </font>
    <font>
      <b/>
      <sz val="8"/>
      <name val="Arial"/>
      <family val="2"/>
    </font>
    <font>
      <sz val="10"/>
      <color rgb="FFFF0000"/>
      <name val="Arial"/>
      <family val="2"/>
    </font>
    <font>
      <sz val="14"/>
      <color theme="1"/>
      <name val="Arial"/>
      <family val="2"/>
    </font>
    <font>
      <b/>
      <sz val="14"/>
      <color theme="0"/>
      <name val="Arial"/>
      <family val="2"/>
    </font>
    <font>
      <b/>
      <sz val="14"/>
      <name val="Arial"/>
      <family val="2"/>
    </font>
    <font>
      <b/>
      <sz val="14"/>
      <color indexed="9"/>
      <name val="Arial"/>
      <family val="2"/>
    </font>
    <font>
      <sz val="14"/>
      <name val="Arial"/>
      <family val="2"/>
    </font>
    <font>
      <sz val="10"/>
      <color indexed="72"/>
      <name val="Arial"/>
      <family val="2"/>
    </font>
    <font>
      <sz val="16"/>
      <name val="Arial"/>
      <family val="2"/>
    </font>
    <font>
      <b/>
      <sz val="16"/>
      <name val="Arial"/>
      <family val="2"/>
    </font>
    <font>
      <sz val="16"/>
      <color theme="0"/>
      <name val="Arial"/>
      <family val="2"/>
    </font>
    <font>
      <b/>
      <sz val="16"/>
      <color theme="0"/>
      <name val="Arial"/>
      <family val="2"/>
    </font>
  </fonts>
  <fills count="1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1" tint="0.499984740745262"/>
        <bgColor rgb="FF000000"/>
      </patternFill>
    </fill>
    <fill>
      <patternFill patternType="solid">
        <fgColor theme="1" tint="0.499984740745262"/>
        <bgColor indexed="64"/>
      </patternFill>
    </fill>
    <fill>
      <patternFill patternType="solid">
        <fgColor rgb="FFFF3300"/>
        <bgColor indexed="64"/>
      </patternFill>
    </fill>
    <fill>
      <patternFill patternType="solid">
        <fgColor theme="6"/>
        <bgColor indexed="64"/>
      </patternFill>
    </fill>
    <fill>
      <patternFill patternType="solid">
        <fgColor theme="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2" tint="-0.249977111117893"/>
        <bgColor rgb="FF000000"/>
      </patternFill>
    </fill>
    <fill>
      <patternFill patternType="solid">
        <fgColor theme="4" tint="-0.249977111117893"/>
        <bgColor indexed="64"/>
      </patternFill>
    </fill>
    <fill>
      <patternFill patternType="solid">
        <fgColor theme="4" tint="-0.249977111117893"/>
        <bgColor rgb="FF000000"/>
      </patternFill>
    </fill>
    <fill>
      <patternFill patternType="solid">
        <fgColor theme="3"/>
        <bgColor indexed="64"/>
      </patternFill>
    </fill>
    <fill>
      <patternFill patternType="solid">
        <fgColor theme="3"/>
        <bgColor rgb="FF000000"/>
      </patternFill>
    </fill>
    <fill>
      <patternFill patternType="solid">
        <fgColor theme="0" tint="-4.9989318521683403E-2"/>
        <bgColor indexed="64"/>
      </patternFill>
    </fill>
    <fill>
      <patternFill patternType="solid">
        <fgColor theme="0" tint="-4.9989318521683403E-2"/>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0"/>
    <xf numFmtId="0" fontId="3" fillId="0" borderId="0"/>
    <xf numFmtId="0" fontId="4" fillId="0" borderId="0"/>
  </cellStyleXfs>
  <cellXfs count="141">
    <xf numFmtId="0" fontId="0" fillId="0" borderId="0" xfId="0"/>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3" fillId="2" borderId="0" xfId="0" applyFont="1" applyFill="1" applyAlignment="1" applyProtection="1">
      <alignment wrapText="1"/>
      <protection hidden="1"/>
    </xf>
    <xf numFmtId="0" fontId="9" fillId="4" borderId="1" xfId="0" applyFont="1" applyFill="1" applyBorder="1" applyAlignment="1">
      <alignment horizontal="center" vertical="center" wrapText="1"/>
    </xf>
    <xf numFmtId="0" fontId="9" fillId="5" borderId="1" xfId="2" applyFont="1" applyFill="1" applyBorder="1" applyAlignment="1" applyProtection="1">
      <alignment horizontal="center" vertical="center" wrapText="1"/>
      <protection hidden="1"/>
    </xf>
    <xf numFmtId="0" fontId="5" fillId="2" borderId="0" xfId="0" applyFont="1" applyFill="1"/>
    <xf numFmtId="0" fontId="3" fillId="2" borderId="0" xfId="0" applyFont="1" applyFill="1"/>
    <xf numFmtId="0" fontId="7" fillId="2" borderId="0" xfId="0" applyFont="1" applyFill="1" applyAlignment="1">
      <alignment horizontal="center" vertical="center" wrapText="1"/>
    </xf>
    <xf numFmtId="0" fontId="10" fillId="2" borderId="0" xfId="0" applyFont="1" applyFill="1"/>
    <xf numFmtId="0" fontId="5" fillId="2"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13" fillId="2" borderId="0" xfId="0" applyFont="1" applyFill="1" applyAlignment="1">
      <alignment horizontal="left" vertical="top"/>
    </xf>
    <xf numFmtId="0" fontId="12" fillId="0" borderId="0" xfId="0" applyFont="1" applyAlignment="1">
      <alignment horizontal="center" vertical="center"/>
    </xf>
    <xf numFmtId="0" fontId="13" fillId="0" borderId="0" xfId="0" applyFont="1"/>
    <xf numFmtId="0" fontId="11" fillId="0" borderId="0" xfId="0" applyFont="1" applyAlignment="1">
      <alignment horizontal="left" vertical="center" readingOrder="1"/>
    </xf>
    <xf numFmtId="0" fontId="13" fillId="0" borderId="0" xfId="0" applyFont="1" applyAlignment="1">
      <alignment horizontal="center"/>
    </xf>
    <xf numFmtId="0" fontId="11"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center"/>
    </xf>
    <xf numFmtId="0" fontId="13" fillId="2" borderId="0" xfId="0" applyFont="1" applyFill="1" applyAlignment="1">
      <alignment wrapText="1"/>
    </xf>
    <xf numFmtId="0" fontId="13" fillId="2" borderId="0" xfId="0" applyFont="1" applyFill="1"/>
    <xf numFmtId="0" fontId="13" fillId="2" borderId="0" xfId="0" applyFont="1" applyFill="1" applyAlignment="1">
      <alignment horizontal="left" vertical="center" wrapText="1"/>
    </xf>
    <xf numFmtId="0" fontId="13"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4" fillId="2" borderId="1" xfId="0" applyFont="1" applyFill="1" applyBorder="1" applyAlignment="1">
      <alignment horizontal="left" vertical="center" wrapText="1" readingOrder="1"/>
    </xf>
    <xf numFmtId="0" fontId="14" fillId="2" borderId="1" xfId="0" applyFont="1" applyFill="1" applyBorder="1" applyAlignment="1">
      <alignment vertical="center" wrapText="1" readingOrder="1"/>
    </xf>
    <xf numFmtId="0" fontId="14" fillId="2" borderId="1" xfId="0" applyFont="1" applyFill="1" applyBorder="1" applyAlignment="1">
      <alignment horizontal="center" vertical="center" wrapText="1" readingOrder="1"/>
    </xf>
    <xf numFmtId="0" fontId="15" fillId="9" borderId="1" xfId="0" applyFont="1" applyFill="1" applyBorder="1" applyAlignment="1">
      <alignment horizontal="center" vertical="center" wrapText="1" readingOrder="1"/>
    </xf>
    <xf numFmtId="0" fontId="12" fillId="8" borderId="1" xfId="0" applyFont="1" applyFill="1" applyBorder="1" applyAlignment="1">
      <alignment horizontal="center" vertical="center" wrapText="1"/>
    </xf>
    <xf numFmtId="0" fontId="8" fillId="2" borderId="0" xfId="0" applyFont="1" applyFill="1" applyAlignment="1">
      <alignment horizontal="center" vertical="center"/>
    </xf>
    <xf numFmtId="0" fontId="3" fillId="2" borderId="0" xfId="0" applyFont="1" applyFill="1" applyAlignment="1">
      <alignment horizontal="center" vertical="center"/>
    </xf>
    <xf numFmtId="0" fontId="17" fillId="2" borderId="0" xfId="0" applyFont="1" applyFill="1" applyAlignment="1" applyProtection="1">
      <alignment horizontal="center" vertical="center" wrapText="1"/>
      <protection hidden="1"/>
    </xf>
    <xf numFmtId="0" fontId="17" fillId="2" borderId="0" xfId="0" applyFont="1" applyFill="1" applyAlignment="1" applyProtection="1">
      <alignment horizontal="center" vertical="center"/>
      <protection hidden="1"/>
    </xf>
    <xf numFmtId="0" fontId="21" fillId="2" borderId="0" xfId="0" applyFont="1" applyFill="1" applyAlignment="1" applyProtection="1">
      <alignment wrapText="1"/>
      <protection hidden="1"/>
    </xf>
    <xf numFmtId="0" fontId="17" fillId="2" borderId="0" xfId="0" applyFont="1" applyFill="1" applyAlignment="1" applyProtection="1">
      <alignment wrapText="1"/>
      <protection hidden="1"/>
    </xf>
    <xf numFmtId="0" fontId="3" fillId="2" borderId="0" xfId="0" applyFont="1" applyFill="1" applyAlignment="1">
      <alignment vertical="center"/>
    </xf>
    <xf numFmtId="0" fontId="10" fillId="4" borderId="1" xfId="0" applyFont="1" applyFill="1" applyBorder="1" applyAlignment="1">
      <alignment horizontal="center" vertical="center" wrapText="1"/>
    </xf>
    <xf numFmtId="9" fontId="3" fillId="2" borderId="1" xfId="1" applyFont="1" applyFill="1" applyBorder="1" applyAlignment="1">
      <alignment horizontal="center" vertical="center" wrapText="1"/>
    </xf>
    <xf numFmtId="0" fontId="9" fillId="10" borderId="1" xfId="2" applyFont="1" applyFill="1" applyBorder="1" applyAlignment="1" applyProtection="1">
      <alignment horizontal="center" vertical="center" wrapText="1"/>
      <protection hidden="1"/>
    </xf>
    <xf numFmtId="10" fontId="5" fillId="2" borderId="0" xfId="0" applyNumberFormat="1" applyFont="1" applyFill="1" applyAlignment="1">
      <alignment horizontal="center" vertical="center"/>
    </xf>
    <xf numFmtId="165" fontId="5" fillId="2" borderId="0" xfId="0" applyNumberFormat="1" applyFont="1" applyFill="1" applyAlignment="1">
      <alignment horizontal="center" vertical="center"/>
    </xf>
    <xf numFmtId="0" fontId="9" fillId="12" borderId="1" xfId="2" applyFont="1" applyFill="1" applyBorder="1" applyAlignment="1" applyProtection="1">
      <alignment horizontal="center" vertical="center" wrapText="1"/>
      <protection hidden="1"/>
    </xf>
    <xf numFmtId="0" fontId="9" fillId="10" borderId="14" xfId="2" applyFont="1" applyFill="1" applyBorder="1" applyAlignment="1" applyProtection="1">
      <alignment horizontal="center" vertical="center" wrapText="1"/>
      <protection hidden="1"/>
    </xf>
    <xf numFmtId="0" fontId="9" fillId="11" borderId="15" xfId="0" applyFont="1" applyFill="1" applyBorder="1" applyAlignment="1">
      <alignment horizontal="center" vertical="center" wrapText="1"/>
    </xf>
    <xf numFmtId="0" fontId="9" fillId="12" borderId="14" xfId="2" applyFont="1" applyFill="1" applyBorder="1" applyAlignment="1" applyProtection="1">
      <alignment horizontal="center" vertical="center" wrapText="1"/>
      <protection hidden="1"/>
    </xf>
    <xf numFmtId="0" fontId="9" fillId="13" borderId="15" xfId="0" applyFont="1" applyFill="1" applyBorder="1" applyAlignment="1">
      <alignment horizontal="center" vertical="center" wrapText="1"/>
    </xf>
    <xf numFmtId="0" fontId="9" fillId="14" borderId="1" xfId="2" applyFont="1" applyFill="1" applyBorder="1" applyAlignment="1" applyProtection="1">
      <alignment horizontal="center" vertical="center" wrapText="1"/>
      <protection hidden="1"/>
    </xf>
    <xf numFmtId="0" fontId="9" fillId="15" borderId="1" xfId="0"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0" fontId="9" fillId="11" borderId="1" xfId="0" applyFont="1" applyFill="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left" vertical="center"/>
    </xf>
    <xf numFmtId="0" fontId="3" fillId="0" borderId="0" xfId="0" applyFont="1"/>
    <xf numFmtId="0" fontId="3" fillId="0" borderId="0" xfId="0" applyFont="1" applyAlignment="1">
      <alignment vertical="center"/>
    </xf>
    <xf numFmtId="10" fontId="3" fillId="0" borderId="0" xfId="0" applyNumberFormat="1" applyFont="1" applyAlignment="1">
      <alignment vertical="center" wrapText="1"/>
    </xf>
    <xf numFmtId="0" fontId="5" fillId="0" borderId="0" xfId="0" applyFont="1"/>
    <xf numFmtId="10" fontId="25" fillId="0" borderId="0" xfId="0" applyNumberFormat="1" applyFont="1" applyAlignment="1">
      <alignment vertical="center" wrapText="1"/>
    </xf>
    <xf numFmtId="0" fontId="10" fillId="0" borderId="0" xfId="0" applyFont="1"/>
    <xf numFmtId="0" fontId="25" fillId="0" borderId="0" xfId="0" applyFont="1"/>
    <xf numFmtId="10" fontId="25" fillId="0" borderId="0" xfId="0" applyNumberFormat="1" applyFont="1"/>
    <xf numFmtId="9" fontId="26" fillId="0" borderId="0" xfId="1" applyFont="1" applyFill="1"/>
    <xf numFmtId="9" fontId="25" fillId="0" borderId="0" xfId="1" applyFont="1" applyFill="1"/>
    <xf numFmtId="9" fontId="26" fillId="0" borderId="0" xfId="0" applyNumberFormat="1" applyFont="1"/>
    <xf numFmtId="10" fontId="3" fillId="2" borderId="1" xfId="1" applyNumberFormat="1" applyFont="1" applyFill="1" applyBorder="1" applyAlignment="1">
      <alignment horizontal="center" vertical="center" wrapText="1"/>
    </xf>
    <xf numFmtId="10" fontId="3" fillId="2" borderId="1" xfId="1" applyNumberFormat="1"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4" fillId="2" borderId="1" xfId="0" applyFont="1" applyFill="1" applyBorder="1" applyAlignment="1">
      <alignment horizontal="center" vertical="center" wrapText="1" readingOrder="1"/>
    </xf>
    <xf numFmtId="10" fontId="3" fillId="3" borderId="1" xfId="0" applyNumberFormat="1"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9" fillId="14" borderId="1" xfId="0" applyFont="1" applyFill="1" applyBorder="1" applyAlignment="1">
      <alignment horizontal="center" vertical="center"/>
    </xf>
    <xf numFmtId="0" fontId="9" fillId="12" borderId="16" xfId="0" applyFont="1" applyFill="1" applyBorder="1" applyAlignment="1">
      <alignment horizontal="center" vertical="center"/>
    </xf>
    <xf numFmtId="0" fontId="9" fillId="12" borderId="17" xfId="0" applyFont="1" applyFill="1" applyBorder="1" applyAlignment="1">
      <alignment horizontal="center" vertical="center"/>
    </xf>
    <xf numFmtId="0" fontId="9" fillId="12" borderId="18" xfId="0" applyFont="1" applyFill="1" applyBorder="1" applyAlignment="1">
      <alignment horizontal="center" vertical="center"/>
    </xf>
    <xf numFmtId="0" fontId="9" fillId="10" borderId="16" xfId="0" applyFont="1" applyFill="1" applyBorder="1" applyAlignment="1">
      <alignment horizontal="center" vertical="center"/>
    </xf>
    <xf numFmtId="0" fontId="9" fillId="10" borderId="17" xfId="0" applyFont="1" applyFill="1" applyBorder="1" applyAlignment="1">
      <alignment horizontal="center" vertical="center"/>
    </xf>
    <xf numFmtId="0" fontId="9" fillId="10" borderId="18" xfId="0" applyFont="1" applyFill="1" applyBorder="1" applyAlignment="1">
      <alignment horizontal="center" vertical="center"/>
    </xf>
    <xf numFmtId="10" fontId="3" fillId="2" borderId="14" xfId="0" applyNumberFormat="1" applyFont="1" applyFill="1" applyBorder="1" applyAlignment="1">
      <alignment horizontal="center" vertical="center" wrapText="1"/>
    </xf>
    <xf numFmtId="10" fontId="3" fillId="2" borderId="15" xfId="0" applyNumberFormat="1" applyFont="1" applyFill="1" applyBorder="1" applyAlignment="1">
      <alignment horizontal="center" vertical="center" wrapText="1"/>
    </xf>
    <xf numFmtId="0" fontId="20" fillId="2" borderId="4" xfId="4" applyFont="1" applyFill="1" applyBorder="1" applyAlignment="1" applyProtection="1">
      <alignment horizontal="center" vertical="center" wrapText="1"/>
      <protection hidden="1"/>
    </xf>
    <xf numFmtId="0" fontId="20" fillId="2" borderId="6" xfId="4" applyFont="1" applyFill="1" applyBorder="1" applyAlignment="1" applyProtection="1">
      <alignment horizontal="center" vertical="center" wrapText="1"/>
      <protection hidden="1"/>
    </xf>
    <xf numFmtId="0" fontId="20" fillId="2" borderId="8" xfId="4" applyFont="1" applyFill="1" applyBorder="1" applyAlignment="1" applyProtection="1">
      <alignment horizontal="center" vertical="center" wrapText="1"/>
      <protection hidden="1"/>
    </xf>
    <xf numFmtId="0" fontId="20" fillId="2" borderId="9" xfId="4" applyFont="1" applyFill="1" applyBorder="1" applyAlignment="1" applyProtection="1">
      <alignment horizontal="center" vertical="center" wrapText="1"/>
      <protection hidden="1"/>
    </xf>
    <xf numFmtId="0" fontId="20" fillId="2" borderId="10" xfId="4" applyFont="1" applyFill="1" applyBorder="1" applyAlignment="1" applyProtection="1">
      <alignment horizontal="center" vertical="center" wrapText="1"/>
      <protection hidden="1"/>
    </xf>
    <xf numFmtId="0" fontId="20" fillId="2" borderId="12" xfId="4" applyFont="1" applyFill="1" applyBorder="1" applyAlignment="1" applyProtection="1">
      <alignment horizontal="center" vertical="center" wrapText="1"/>
      <protection hidden="1"/>
    </xf>
    <xf numFmtId="0" fontId="18" fillId="6" borderId="8" xfId="4" applyFont="1" applyFill="1" applyBorder="1" applyAlignment="1" applyProtection="1">
      <alignment horizontal="center" vertical="center" wrapText="1"/>
      <protection hidden="1"/>
    </xf>
    <xf numFmtId="0" fontId="18" fillId="6" borderId="0" xfId="4" applyFont="1" applyFill="1" applyAlignment="1" applyProtection="1">
      <alignment horizontal="center" vertical="center" wrapText="1"/>
      <protection hidden="1"/>
    </xf>
    <xf numFmtId="0" fontId="19" fillId="6" borderId="0" xfId="4" applyFont="1" applyFill="1" applyAlignment="1" applyProtection="1">
      <alignment horizontal="center" vertical="center" wrapText="1"/>
      <protection hidden="1"/>
    </xf>
    <xf numFmtId="0" fontId="18" fillId="6" borderId="9" xfId="4" applyFont="1" applyFill="1" applyBorder="1" applyAlignment="1" applyProtection="1">
      <alignment horizontal="center" vertical="center" wrapText="1"/>
      <protection hidden="1"/>
    </xf>
    <xf numFmtId="0" fontId="18" fillId="6" borderId="10" xfId="4" applyFont="1" applyFill="1" applyBorder="1" applyAlignment="1" applyProtection="1">
      <alignment horizontal="center" vertical="center" wrapText="1"/>
      <protection hidden="1"/>
    </xf>
    <xf numFmtId="0" fontId="18" fillId="6" borderId="11" xfId="4" applyFont="1" applyFill="1" applyBorder="1" applyAlignment="1" applyProtection="1">
      <alignment horizontal="center" vertical="center" wrapText="1"/>
      <protection hidden="1"/>
    </xf>
    <xf numFmtId="0" fontId="19" fillId="6" borderId="11" xfId="4" applyFont="1" applyFill="1" applyBorder="1" applyAlignment="1" applyProtection="1">
      <alignment horizontal="center" vertical="center" wrapText="1"/>
      <protection hidden="1"/>
    </xf>
    <xf numFmtId="0" fontId="18" fillId="6" borderId="12" xfId="4" applyFont="1" applyFill="1" applyBorder="1" applyAlignment="1" applyProtection="1">
      <alignment horizontal="center" vertical="center" wrapText="1"/>
      <protection hidden="1"/>
    </xf>
    <xf numFmtId="0" fontId="18" fillId="6" borderId="4" xfId="4" applyFont="1" applyFill="1" applyBorder="1" applyAlignment="1" applyProtection="1">
      <alignment horizontal="center" vertical="center" wrapText="1"/>
      <protection hidden="1"/>
    </xf>
    <xf numFmtId="0" fontId="18" fillId="6" borderId="5" xfId="4" applyFont="1" applyFill="1" applyBorder="1" applyAlignment="1" applyProtection="1">
      <alignment horizontal="center" vertical="center" wrapText="1"/>
      <protection hidden="1"/>
    </xf>
    <xf numFmtId="0" fontId="19" fillId="6" borderId="5" xfId="4" applyFont="1" applyFill="1" applyBorder="1" applyAlignment="1" applyProtection="1">
      <alignment horizontal="center" vertical="center" wrapText="1"/>
      <protection hidden="1"/>
    </xf>
    <xf numFmtId="0" fontId="18" fillId="6" borderId="6" xfId="4" applyFont="1" applyFill="1" applyBorder="1" applyAlignment="1" applyProtection="1">
      <alignment horizontal="center" vertical="center" wrapText="1"/>
      <protection hidden="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9" fillId="7" borderId="16" xfId="0" applyFont="1" applyFill="1" applyBorder="1" applyAlignment="1">
      <alignment horizontal="center" vertical="center"/>
    </xf>
    <xf numFmtId="0" fontId="9" fillId="7" borderId="17" xfId="0" applyFont="1" applyFill="1" applyBorder="1" applyAlignment="1">
      <alignment horizontal="center" vertical="center"/>
    </xf>
    <xf numFmtId="0" fontId="9" fillId="7" borderId="18" xfId="0" applyFont="1" applyFill="1" applyBorder="1" applyAlignment="1">
      <alignment horizontal="center" vertical="center"/>
    </xf>
    <xf numFmtId="0" fontId="17" fillId="2" borderId="3" xfId="0" applyFont="1" applyFill="1" applyBorder="1" applyAlignment="1" applyProtection="1">
      <alignment horizontal="center" vertical="center" wrapText="1"/>
      <protection hidden="1"/>
    </xf>
    <xf numFmtId="0" fontId="17" fillId="2" borderId="7" xfId="0" applyFont="1" applyFill="1" applyBorder="1" applyAlignment="1" applyProtection="1">
      <alignment horizontal="center" vertical="center" wrapText="1"/>
      <protection hidden="1"/>
    </xf>
    <xf numFmtId="0" fontId="17" fillId="2" borderId="2" xfId="0" applyFont="1" applyFill="1" applyBorder="1" applyAlignment="1" applyProtection="1">
      <alignment horizontal="center" vertical="center" wrapText="1"/>
      <protection hidden="1"/>
    </xf>
    <xf numFmtId="0" fontId="22" fillId="2" borderId="1" xfId="0"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0" fontId="3" fillId="0" borderId="0" xfId="0" applyFont="1" applyBorder="1" applyAlignment="1">
      <alignment vertical="center"/>
    </xf>
    <xf numFmtId="10" fontId="23" fillId="0" borderId="19" xfId="0" applyNumberFormat="1" applyFont="1" applyBorder="1" applyAlignment="1">
      <alignment vertical="center"/>
    </xf>
    <xf numFmtId="10" fontId="23" fillId="0" borderId="20" xfId="0" applyNumberFormat="1" applyFont="1" applyBorder="1" applyAlignment="1">
      <alignment vertical="center"/>
    </xf>
    <xf numFmtId="10" fontId="24" fillId="0" borderId="21" xfId="0" applyNumberFormat="1" applyFont="1" applyBorder="1" applyAlignment="1">
      <alignment vertical="center"/>
    </xf>
    <xf numFmtId="10" fontId="3" fillId="3" borderId="1"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9" fontId="5" fillId="2" borderId="1" xfId="1" applyFont="1" applyFill="1" applyBorder="1" applyAlignment="1">
      <alignment horizontal="center" vertical="center"/>
    </xf>
    <xf numFmtId="9" fontId="5" fillId="2" borderId="1" xfId="1" applyFont="1" applyFill="1" applyBorder="1" applyAlignment="1">
      <alignment horizontal="center" vertical="center" wrapText="1"/>
    </xf>
    <xf numFmtId="9" fontId="5" fillId="2" borderId="1" xfId="1" applyFont="1" applyFill="1" applyBorder="1" applyAlignment="1">
      <alignment horizontal="justify" vertical="center"/>
    </xf>
    <xf numFmtId="0" fontId="3" fillId="2" borderId="1" xfId="0" applyFont="1" applyFill="1" applyBorder="1" applyAlignment="1">
      <alignment horizontal="left" vertical="center" wrapText="1"/>
    </xf>
    <xf numFmtId="9" fontId="5" fillId="2" borderId="1" xfId="1" applyFont="1" applyFill="1" applyBorder="1" applyAlignment="1">
      <alignment vertical="center" wrapText="1"/>
    </xf>
    <xf numFmtId="10" fontId="3" fillId="16" borderId="1" xfId="1" applyNumberFormat="1" applyFont="1" applyFill="1" applyBorder="1" applyAlignment="1">
      <alignment horizontal="center" vertical="center" wrapText="1"/>
    </xf>
    <xf numFmtId="10" fontId="3" fillId="17" borderId="1" xfId="1" applyNumberFormat="1" applyFont="1" applyFill="1" applyBorder="1" applyAlignment="1">
      <alignment horizontal="center" vertical="center" wrapText="1"/>
    </xf>
    <xf numFmtId="10" fontId="3" fillId="16" borderId="1" xfId="0" applyNumberFormat="1" applyFont="1" applyFill="1" applyBorder="1" applyAlignment="1">
      <alignment horizontal="center" vertical="center" wrapText="1"/>
    </xf>
    <xf numFmtId="10" fontId="6" fillId="16" borderId="1" xfId="1" applyNumberFormat="1" applyFont="1" applyFill="1" applyBorder="1" applyAlignment="1">
      <alignment horizontal="center" vertical="center" wrapText="1"/>
    </xf>
    <xf numFmtId="10" fontId="6" fillId="16" borderId="1" xfId="1" applyNumberFormat="1" applyFont="1" applyFill="1" applyBorder="1" applyAlignment="1">
      <alignment horizontal="center" vertical="center"/>
    </xf>
    <xf numFmtId="10" fontId="3" fillId="16" borderId="1" xfId="1" applyNumberFormat="1" applyFont="1" applyFill="1" applyBorder="1" applyAlignment="1">
      <alignment horizontal="center" vertical="center"/>
    </xf>
    <xf numFmtId="10" fontId="6" fillId="16" borderId="1" xfId="0" applyNumberFormat="1" applyFont="1" applyFill="1" applyBorder="1" applyAlignment="1">
      <alignment horizontal="center" vertical="center" wrapText="1"/>
    </xf>
    <xf numFmtId="9" fontId="3" fillId="16" borderId="1" xfId="1" applyFont="1" applyFill="1" applyBorder="1" applyAlignment="1">
      <alignment horizontal="center" vertical="center" wrapText="1"/>
    </xf>
    <xf numFmtId="9" fontId="5" fillId="16" borderId="1" xfId="1" applyFont="1" applyFill="1" applyBorder="1" applyAlignment="1">
      <alignment horizontal="center" vertical="center"/>
    </xf>
    <xf numFmtId="9" fontId="5" fillId="16" borderId="1" xfId="1" applyFont="1" applyFill="1" applyBorder="1" applyAlignment="1">
      <alignment horizontal="center" vertical="center" wrapText="1"/>
    </xf>
    <xf numFmtId="10" fontId="5" fillId="16" borderId="1" xfId="1" applyNumberFormat="1" applyFont="1" applyFill="1" applyBorder="1" applyAlignment="1">
      <alignment horizontal="center" vertical="center"/>
    </xf>
    <xf numFmtId="9" fontId="6" fillId="17" borderId="1" xfId="0" applyNumberFormat="1" applyFont="1" applyFill="1" applyBorder="1" applyAlignment="1">
      <alignment horizontal="center" vertical="center"/>
    </xf>
    <xf numFmtId="0" fontId="10" fillId="0" borderId="0" xfId="0" applyFont="1" applyBorder="1" applyAlignment="1">
      <alignment horizontal="center" vertical="center" wrapText="1"/>
    </xf>
    <xf numFmtId="9" fontId="3" fillId="2" borderId="1" xfId="1" applyFont="1" applyFill="1" applyBorder="1" applyAlignment="1" applyProtection="1">
      <alignment horizontal="center" vertical="center" wrapText="1"/>
    </xf>
    <xf numFmtId="9" fontId="6" fillId="2" borderId="1" xfId="1" applyFont="1" applyFill="1" applyBorder="1" applyAlignment="1">
      <alignment horizontal="center" vertical="center" wrapText="1"/>
    </xf>
    <xf numFmtId="9" fontId="6" fillId="2" borderId="1" xfId="1" applyFont="1" applyFill="1" applyBorder="1" applyAlignment="1">
      <alignment horizontal="center" vertical="center"/>
    </xf>
  </cellXfs>
  <cellStyles count="5">
    <cellStyle name="Normal" xfId="0" builtinId="0"/>
    <cellStyle name="Normal 2" xfId="4" xr:uid="{00000000-0005-0000-0000-000001000000}"/>
    <cellStyle name="Normal 2 2 2" xfId="3" xr:uid="{00000000-0005-0000-0000-000002000000}"/>
    <cellStyle name="Normal 3" xfId="2" xr:uid="{00000000-0005-0000-0000-000003000000}"/>
    <cellStyle name="Porcentaje" xfId="1" builtinId="5"/>
  </cellStyles>
  <dxfs count="2">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9999FF"/>
      <color rgb="FF70AD47"/>
      <color rgb="FFCC00CC"/>
      <color rgb="FF6600CC"/>
      <color rgb="FFFFCCFF"/>
      <color rgb="FFFF6600"/>
      <color rgb="FF9933FF"/>
      <color rgb="FFFF66FF"/>
      <color rgb="FF07ED12"/>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179089</xdr:colOff>
      <xdr:row>0</xdr:row>
      <xdr:rowOff>95251</xdr:rowOff>
    </xdr:from>
    <xdr:ext cx="1014382" cy="543841"/>
    <xdr:pic>
      <xdr:nvPicPr>
        <xdr:cNvPr id="2" name="Imagen 1" descr="Secretaría General | Alcaldía Mayor de Bogotá">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089" y="95251"/>
          <a:ext cx="1014382" cy="54384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13</xdr:col>
      <xdr:colOff>544039</xdr:colOff>
      <xdr:row>0</xdr:row>
      <xdr:rowOff>38472</xdr:rowOff>
    </xdr:from>
    <xdr:to>
      <xdr:col>14</xdr:col>
      <xdr:colOff>250371</xdr:colOff>
      <xdr:row>3</xdr:row>
      <xdr:rowOff>139938</xdr:rowOff>
    </xdr:to>
    <xdr:pic>
      <xdr:nvPicPr>
        <xdr:cNvPr id="3" name="2 Imagen">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09325" y="38472"/>
          <a:ext cx="642503" cy="591323"/>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workbookViewId="0">
      <selection activeCell="B10" sqref="B10"/>
    </sheetView>
  </sheetViews>
  <sheetFormatPr baseColWidth="10" defaultColWidth="11.5546875" defaultRowHeight="10.199999999999999" x14ac:dyDescent="0.2"/>
  <cols>
    <col min="1" max="1" width="44" style="22" customWidth="1"/>
    <col min="2" max="2" width="41.6640625" style="22" customWidth="1"/>
    <col min="3" max="3" width="3.6640625" style="20" customWidth="1"/>
    <col min="4" max="4" width="21.33203125" style="20" customWidth="1"/>
    <col min="5" max="5" width="42.5546875" style="20" customWidth="1"/>
    <col min="6" max="6" width="48.33203125" style="20" customWidth="1"/>
    <col min="7" max="16384" width="11.5546875" style="21"/>
  </cols>
  <sheetData>
    <row r="1" spans="1:8" ht="13.2" customHeight="1" x14ac:dyDescent="0.2">
      <c r="A1" s="69" t="s">
        <v>0</v>
      </c>
      <c r="B1" s="69"/>
      <c r="D1" s="70" t="s">
        <v>1</v>
      </c>
      <c r="E1" s="70"/>
      <c r="F1" s="70"/>
    </row>
    <row r="2" spans="1:8" ht="17.399999999999999" customHeight="1" x14ac:dyDescent="0.2">
      <c r="A2" s="29" t="s">
        <v>2</v>
      </c>
      <c r="B2" s="29" t="s">
        <v>3</v>
      </c>
      <c r="D2" s="28" t="s">
        <v>4</v>
      </c>
      <c r="E2" s="28" t="s">
        <v>5</v>
      </c>
      <c r="F2" s="28" t="s">
        <v>3</v>
      </c>
    </row>
    <row r="3" spans="1:8" ht="17.399999999999999" customHeight="1" x14ac:dyDescent="0.2">
      <c r="A3" s="24" t="s">
        <v>6</v>
      </c>
      <c r="B3" s="23" t="s">
        <v>7</v>
      </c>
      <c r="D3" s="71" t="s">
        <v>8</v>
      </c>
      <c r="E3" s="25" t="s">
        <v>9</v>
      </c>
      <c r="F3" s="25" t="s">
        <v>7</v>
      </c>
    </row>
    <row r="4" spans="1:8" ht="17.399999999999999" customHeight="1" x14ac:dyDescent="0.2">
      <c r="A4" s="24" t="s">
        <v>10</v>
      </c>
      <c r="B4" s="23" t="s">
        <v>7</v>
      </c>
      <c r="D4" s="71"/>
      <c r="E4" s="25" t="s">
        <v>11</v>
      </c>
      <c r="F4" s="25" t="s">
        <v>7</v>
      </c>
      <c r="H4" s="12"/>
    </row>
    <row r="5" spans="1:8" ht="17.399999999999999" customHeight="1" x14ac:dyDescent="0.2">
      <c r="A5" s="24" t="s">
        <v>12</v>
      </c>
      <c r="B5" s="23" t="s">
        <v>7</v>
      </c>
      <c r="D5" s="71" t="s">
        <v>13</v>
      </c>
      <c r="E5" s="25" t="s">
        <v>14</v>
      </c>
      <c r="F5" s="25" t="s">
        <v>15</v>
      </c>
      <c r="H5" s="12"/>
    </row>
    <row r="6" spans="1:8" ht="17.399999999999999" customHeight="1" x14ac:dyDescent="0.2">
      <c r="A6" s="24" t="s">
        <v>16</v>
      </c>
      <c r="B6" s="23" t="s">
        <v>7</v>
      </c>
      <c r="D6" s="71"/>
      <c r="E6" s="26" t="s">
        <v>17</v>
      </c>
      <c r="F6" s="25" t="s">
        <v>18</v>
      </c>
    </row>
    <row r="7" spans="1:8" ht="17.399999999999999" customHeight="1" x14ac:dyDescent="0.2">
      <c r="A7" s="24" t="s">
        <v>19</v>
      </c>
      <c r="B7" s="23" t="s">
        <v>7</v>
      </c>
      <c r="D7" s="71"/>
      <c r="E7" s="25" t="s">
        <v>20</v>
      </c>
      <c r="F7" s="25" t="s">
        <v>21</v>
      </c>
    </row>
    <row r="8" spans="1:8" ht="17.399999999999999" customHeight="1" x14ac:dyDescent="0.2">
      <c r="A8" s="24" t="s">
        <v>22</v>
      </c>
      <c r="B8" s="23" t="s">
        <v>7</v>
      </c>
      <c r="D8" s="71" t="s">
        <v>23</v>
      </c>
      <c r="E8" s="26" t="s">
        <v>24</v>
      </c>
      <c r="F8" s="25" t="s">
        <v>25</v>
      </c>
      <c r="H8" s="12"/>
    </row>
    <row r="9" spans="1:8" ht="17.399999999999999" customHeight="1" x14ac:dyDescent="0.2">
      <c r="A9" s="24" t="s">
        <v>26</v>
      </c>
      <c r="B9" s="23" t="s">
        <v>21</v>
      </c>
      <c r="D9" s="71"/>
      <c r="E9" s="25" t="s">
        <v>27</v>
      </c>
      <c r="F9" s="25" t="s">
        <v>28</v>
      </c>
    </row>
    <row r="10" spans="1:8" ht="17.399999999999999" customHeight="1" x14ac:dyDescent="0.2">
      <c r="A10" s="24" t="s">
        <v>29</v>
      </c>
      <c r="B10" s="23" t="s">
        <v>15</v>
      </c>
      <c r="D10" s="71"/>
      <c r="E10" s="25" t="s">
        <v>30</v>
      </c>
      <c r="F10" s="25" t="s">
        <v>28</v>
      </c>
    </row>
    <row r="11" spans="1:8" ht="21.6" customHeight="1" x14ac:dyDescent="0.2">
      <c r="A11" s="24" t="s">
        <v>31</v>
      </c>
      <c r="B11" s="23" t="s">
        <v>28</v>
      </c>
      <c r="D11" s="71"/>
      <c r="E11" s="25" t="s">
        <v>32</v>
      </c>
      <c r="F11" s="25" t="s">
        <v>33</v>
      </c>
    </row>
    <row r="12" spans="1:8" ht="22.2" customHeight="1" x14ac:dyDescent="0.2">
      <c r="A12" s="24" t="s">
        <v>34</v>
      </c>
      <c r="B12" s="23" t="s">
        <v>28</v>
      </c>
      <c r="D12" s="71"/>
      <c r="E12" s="25" t="s">
        <v>35</v>
      </c>
      <c r="F12" s="25" t="s">
        <v>33</v>
      </c>
    </row>
    <row r="13" spans="1:8" ht="17.399999999999999" customHeight="1" x14ac:dyDescent="0.2">
      <c r="A13" s="24" t="s">
        <v>36</v>
      </c>
      <c r="B13" s="23" t="s">
        <v>28</v>
      </c>
      <c r="D13" s="71"/>
      <c r="E13" s="25" t="s">
        <v>37</v>
      </c>
      <c r="F13" s="25" t="s">
        <v>38</v>
      </c>
    </row>
    <row r="14" spans="1:8" ht="17.399999999999999" customHeight="1" x14ac:dyDescent="0.2">
      <c r="A14" s="24" t="s">
        <v>39</v>
      </c>
      <c r="B14" s="23" t="s">
        <v>40</v>
      </c>
      <c r="D14" s="71"/>
      <c r="E14" s="25" t="s">
        <v>41</v>
      </c>
      <c r="F14" s="25" t="s">
        <v>15</v>
      </c>
    </row>
    <row r="15" spans="1:8" ht="17.399999999999999" customHeight="1" x14ac:dyDescent="0.2">
      <c r="A15" s="24" t="s">
        <v>42</v>
      </c>
      <c r="B15" s="23" t="s">
        <v>40</v>
      </c>
      <c r="D15" s="71"/>
      <c r="E15" s="25" t="s">
        <v>43</v>
      </c>
      <c r="F15" s="25" t="s">
        <v>15</v>
      </c>
    </row>
    <row r="16" spans="1:8" ht="17.399999999999999" customHeight="1" x14ac:dyDescent="0.2">
      <c r="A16" s="24" t="s">
        <v>44</v>
      </c>
      <c r="B16" s="23" t="s">
        <v>40</v>
      </c>
      <c r="D16" s="71"/>
      <c r="E16" s="25" t="s">
        <v>45</v>
      </c>
      <c r="F16" s="25" t="s">
        <v>46</v>
      </c>
    </row>
    <row r="17" spans="1:6" ht="17.399999999999999" customHeight="1" x14ac:dyDescent="0.2">
      <c r="A17" s="24" t="s">
        <v>47</v>
      </c>
      <c r="B17" s="23" t="s">
        <v>15</v>
      </c>
      <c r="D17" s="27" t="s">
        <v>48</v>
      </c>
      <c r="E17" s="25" t="s">
        <v>49</v>
      </c>
      <c r="F17" s="25" t="s">
        <v>15</v>
      </c>
    </row>
    <row r="18" spans="1:6" ht="17.399999999999999" customHeight="1" x14ac:dyDescent="0.2">
      <c r="A18" s="24" t="s">
        <v>50</v>
      </c>
      <c r="B18" s="23" t="s">
        <v>15</v>
      </c>
      <c r="D18" s="71" t="s">
        <v>51</v>
      </c>
      <c r="E18" s="25" t="s">
        <v>52</v>
      </c>
      <c r="F18" s="25" t="s">
        <v>40</v>
      </c>
    </row>
    <row r="19" spans="1:6" ht="17.399999999999999" customHeight="1" x14ac:dyDescent="0.2">
      <c r="A19" s="24" t="s">
        <v>53</v>
      </c>
      <c r="B19" s="23" t="s">
        <v>54</v>
      </c>
      <c r="D19" s="71"/>
      <c r="E19" s="25" t="s">
        <v>55</v>
      </c>
      <c r="F19" s="25" t="s">
        <v>15</v>
      </c>
    </row>
    <row r="20" spans="1:6" ht="17.399999999999999" customHeight="1" x14ac:dyDescent="0.2">
      <c r="A20" s="24" t="s">
        <v>56</v>
      </c>
      <c r="B20" s="23" t="s">
        <v>15</v>
      </c>
      <c r="D20" s="71"/>
      <c r="E20" s="25" t="s">
        <v>57</v>
      </c>
      <c r="F20" s="25" t="s">
        <v>15</v>
      </c>
    </row>
    <row r="21" spans="1:6" ht="17.399999999999999" customHeight="1" x14ac:dyDescent="0.2">
      <c r="D21" s="27" t="s">
        <v>58</v>
      </c>
      <c r="E21" s="25" t="s">
        <v>59</v>
      </c>
      <c r="F21" s="25" t="s">
        <v>15</v>
      </c>
    </row>
    <row r="22" spans="1:6" ht="17.399999999999999" customHeight="1" x14ac:dyDescent="0.2">
      <c r="D22" s="27" t="s">
        <v>60</v>
      </c>
      <c r="E22" s="25" t="s">
        <v>60</v>
      </c>
      <c r="F22" s="25" t="s">
        <v>15</v>
      </c>
    </row>
  </sheetData>
  <autoFilter ref="A2:H20" xr:uid="{00000000-0009-0000-0000-000000000000}"/>
  <mergeCells count="6">
    <mergeCell ref="A1:B1"/>
    <mergeCell ref="D1:F1"/>
    <mergeCell ref="D3:D4"/>
    <mergeCell ref="D18:D20"/>
    <mergeCell ref="D5:D7"/>
    <mergeCell ref="D8:D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382"/>
  <sheetViews>
    <sheetView showGridLines="0" tabSelected="1" zoomScale="70" zoomScaleNormal="70" workbookViewId="0">
      <pane ySplit="7" topLeftCell="A8" activePane="bottomLeft" state="frozen"/>
      <selection pane="bottomLeft" activeCell="A5" sqref="A5"/>
    </sheetView>
  </sheetViews>
  <sheetFormatPr baseColWidth="10" defaultColWidth="11.5546875" defaultRowHeight="13.2" x14ac:dyDescent="0.25"/>
  <cols>
    <col min="1" max="3" width="23" style="53" customWidth="1"/>
    <col min="4" max="4" width="17.109375" style="53" customWidth="1"/>
    <col min="5" max="5" width="28.5546875" style="53" customWidth="1"/>
    <col min="6" max="6" width="22.6640625" style="53" customWidth="1"/>
    <col min="7" max="10" width="22.33203125" style="53" customWidth="1"/>
    <col min="11" max="11" width="22.33203125" style="51" customWidth="1"/>
    <col min="12" max="14" width="22.33203125" style="53" customWidth="1"/>
    <col min="15" max="15" width="22.33203125" style="52" customWidth="1"/>
    <col min="16" max="19" width="22.33203125" style="53" customWidth="1"/>
    <col min="20" max="20" width="17.109375" style="55" customWidth="1"/>
    <col min="21" max="22" width="54.33203125" style="56" customWidth="1"/>
    <col min="23" max="23" width="17.6640625" style="58" customWidth="1"/>
    <col min="24" max="24" width="16.44140625" style="58" customWidth="1"/>
    <col min="25" max="25" width="18" style="58" customWidth="1"/>
    <col min="26" max="26" width="17.6640625" style="58" customWidth="1"/>
    <col min="27" max="27" width="16.44140625" style="58" customWidth="1"/>
    <col min="28" max="28" width="18" style="58" customWidth="1"/>
    <col min="29" max="29" width="17.6640625" style="58" customWidth="1"/>
    <col min="30" max="30" width="16.44140625" style="58" customWidth="1"/>
    <col min="31" max="31" width="18" style="58" customWidth="1"/>
    <col min="32" max="32" width="17.6640625" style="58" customWidth="1"/>
    <col min="33" max="33" width="16.44140625" style="58" customWidth="1"/>
    <col min="34" max="37" width="18" style="58" customWidth="1"/>
    <col min="38" max="38" width="17.6640625" style="58" customWidth="1"/>
    <col min="39" max="39" width="16.44140625" style="58" customWidth="1"/>
    <col min="40" max="40" width="18" style="58" customWidth="1"/>
    <col min="41" max="16384" width="11.5546875" style="58"/>
  </cols>
  <sheetData>
    <row r="1" spans="1:40" s="35" customFormat="1" ht="17.399999999999999" x14ac:dyDescent="0.3">
      <c r="A1" s="108"/>
      <c r="B1" s="99" t="s">
        <v>61</v>
      </c>
      <c r="C1" s="100"/>
      <c r="D1" s="100"/>
      <c r="E1" s="100"/>
      <c r="F1" s="100"/>
      <c r="G1" s="100"/>
      <c r="H1" s="100"/>
      <c r="I1" s="100"/>
      <c r="J1" s="100"/>
      <c r="K1" s="101"/>
      <c r="L1" s="100"/>
      <c r="M1" s="102"/>
      <c r="N1" s="85"/>
      <c r="O1" s="86"/>
      <c r="P1" s="32"/>
      <c r="Q1" s="33"/>
      <c r="R1" s="33"/>
      <c r="S1" s="32"/>
      <c r="T1" s="34"/>
      <c r="U1" s="36"/>
      <c r="V1" s="36"/>
    </row>
    <row r="2" spans="1:40" s="35" customFormat="1" ht="17.399999999999999" x14ac:dyDescent="0.3">
      <c r="A2" s="109"/>
      <c r="B2" s="91" t="s">
        <v>137</v>
      </c>
      <c r="C2" s="92"/>
      <c r="D2" s="92"/>
      <c r="E2" s="92"/>
      <c r="F2" s="92"/>
      <c r="G2" s="92"/>
      <c r="H2" s="92"/>
      <c r="I2" s="92"/>
      <c r="J2" s="92"/>
      <c r="K2" s="93"/>
      <c r="L2" s="92"/>
      <c r="M2" s="94"/>
      <c r="N2" s="87"/>
      <c r="O2" s="88"/>
      <c r="P2" s="32"/>
      <c r="Q2" s="33"/>
      <c r="R2" s="33"/>
      <c r="S2" s="32"/>
      <c r="T2" s="34"/>
      <c r="U2" s="3"/>
      <c r="V2" s="3"/>
    </row>
    <row r="3" spans="1:40" s="35" customFormat="1" ht="17.399999999999999" x14ac:dyDescent="0.3">
      <c r="A3" s="109"/>
      <c r="B3" s="91" t="s">
        <v>62</v>
      </c>
      <c r="C3" s="92"/>
      <c r="D3" s="92"/>
      <c r="E3" s="92"/>
      <c r="F3" s="92"/>
      <c r="G3" s="92"/>
      <c r="H3" s="92"/>
      <c r="I3" s="92"/>
      <c r="J3" s="92"/>
      <c r="K3" s="93"/>
      <c r="L3" s="92"/>
      <c r="M3" s="94"/>
      <c r="N3" s="87"/>
      <c r="O3" s="88"/>
      <c r="P3" s="32"/>
      <c r="Q3" s="33"/>
      <c r="R3" s="33"/>
      <c r="S3" s="32"/>
      <c r="T3" s="34"/>
      <c r="U3" s="3"/>
      <c r="V3" s="3"/>
    </row>
    <row r="4" spans="1:40" s="35" customFormat="1" ht="17.399999999999999" x14ac:dyDescent="0.3">
      <c r="A4" s="110"/>
      <c r="B4" s="95" t="s">
        <v>63</v>
      </c>
      <c r="C4" s="96"/>
      <c r="D4" s="96"/>
      <c r="E4" s="96"/>
      <c r="F4" s="96"/>
      <c r="G4" s="96"/>
      <c r="H4" s="96"/>
      <c r="I4" s="96"/>
      <c r="J4" s="96"/>
      <c r="K4" s="97"/>
      <c r="L4" s="96"/>
      <c r="M4" s="98"/>
      <c r="N4" s="89"/>
      <c r="O4" s="90"/>
      <c r="P4" s="32"/>
      <c r="Q4" s="33"/>
      <c r="R4" s="33"/>
      <c r="S4" s="32"/>
      <c r="T4" s="34"/>
      <c r="U4" s="3"/>
      <c r="V4" s="3"/>
    </row>
    <row r="5" spans="1:40" s="6" customFormat="1" ht="13.8" thickBot="1" x14ac:dyDescent="0.3">
      <c r="A5" s="1"/>
      <c r="B5" s="1"/>
      <c r="C5" s="1"/>
      <c r="D5" s="1"/>
      <c r="E5" s="1"/>
      <c r="F5" s="1"/>
      <c r="G5" s="1"/>
      <c r="H5" s="1"/>
      <c r="I5" s="1"/>
      <c r="J5" s="40"/>
      <c r="K5" s="31"/>
      <c r="L5" s="1"/>
      <c r="M5" s="1"/>
      <c r="N5" s="1"/>
      <c r="O5" s="2"/>
      <c r="P5" s="1"/>
      <c r="Q5" s="1"/>
      <c r="R5" s="1"/>
      <c r="S5" s="1"/>
      <c r="T5" s="7"/>
      <c r="U5" s="3"/>
      <c r="V5" s="3"/>
    </row>
    <row r="6" spans="1:40" s="6" customFormat="1" ht="14.4" customHeight="1" x14ac:dyDescent="0.25">
      <c r="A6" s="1"/>
      <c r="B6" s="1"/>
      <c r="C6" s="1"/>
      <c r="D6" s="1"/>
      <c r="E6" s="1"/>
      <c r="F6" s="1"/>
      <c r="G6" s="1"/>
      <c r="H6" s="1"/>
      <c r="I6" s="1"/>
      <c r="J6" s="41"/>
      <c r="K6" s="31"/>
      <c r="L6" s="1"/>
      <c r="M6" s="1"/>
      <c r="N6" s="1"/>
      <c r="O6" s="2"/>
      <c r="P6" s="1"/>
      <c r="Q6" s="1"/>
      <c r="R6" s="1"/>
      <c r="S6" s="1"/>
      <c r="T6" s="8"/>
      <c r="U6" s="36"/>
      <c r="V6" s="36"/>
      <c r="W6" s="105" t="s">
        <v>64</v>
      </c>
      <c r="X6" s="106"/>
      <c r="Y6" s="107"/>
      <c r="Z6" s="80" t="s">
        <v>65</v>
      </c>
      <c r="AA6" s="81"/>
      <c r="AB6" s="82"/>
      <c r="AC6" s="80" t="s">
        <v>66</v>
      </c>
      <c r="AD6" s="81"/>
      <c r="AE6" s="82"/>
      <c r="AF6" s="80" t="s">
        <v>67</v>
      </c>
      <c r="AG6" s="81"/>
      <c r="AH6" s="82"/>
      <c r="AI6" s="76" t="s">
        <v>68</v>
      </c>
      <c r="AJ6" s="76"/>
      <c r="AK6" s="76"/>
      <c r="AL6" s="77" t="s">
        <v>69</v>
      </c>
      <c r="AM6" s="78"/>
      <c r="AN6" s="79"/>
    </row>
    <row r="7" spans="1:40" s="9" customFormat="1" ht="75.75" customHeight="1" x14ac:dyDescent="0.25">
      <c r="A7" s="4" t="s">
        <v>138</v>
      </c>
      <c r="B7" s="5" t="s">
        <v>5</v>
      </c>
      <c r="C7" s="5" t="s">
        <v>139</v>
      </c>
      <c r="D7" s="4" t="s">
        <v>71</v>
      </c>
      <c r="E7" s="4" t="s">
        <v>70</v>
      </c>
      <c r="F7" s="4" t="s">
        <v>140</v>
      </c>
      <c r="G7" s="4" t="s">
        <v>72</v>
      </c>
      <c r="H7" s="4" t="s">
        <v>73</v>
      </c>
      <c r="I7" s="4" t="s">
        <v>74</v>
      </c>
      <c r="J7" s="4" t="s">
        <v>75</v>
      </c>
      <c r="K7" s="4" t="s">
        <v>76</v>
      </c>
      <c r="L7" s="4" t="s">
        <v>77</v>
      </c>
      <c r="M7" s="4" t="s">
        <v>78</v>
      </c>
      <c r="N7" s="4" t="s">
        <v>79</v>
      </c>
      <c r="O7" s="4" t="s">
        <v>80</v>
      </c>
      <c r="P7" s="4" t="s">
        <v>81</v>
      </c>
      <c r="Q7" s="11" t="s">
        <v>82</v>
      </c>
      <c r="R7" s="11" t="s">
        <v>83</v>
      </c>
      <c r="S7" s="4" t="s">
        <v>84</v>
      </c>
      <c r="T7" s="4" t="s">
        <v>85</v>
      </c>
      <c r="U7" s="4" t="s">
        <v>86</v>
      </c>
      <c r="V7" s="4" t="s">
        <v>87</v>
      </c>
      <c r="W7" s="39" t="s">
        <v>88</v>
      </c>
      <c r="X7" s="39" t="s">
        <v>89</v>
      </c>
      <c r="Y7" s="50" t="s">
        <v>90</v>
      </c>
      <c r="Z7" s="39" t="s">
        <v>91</v>
      </c>
      <c r="AA7" s="39" t="s">
        <v>92</v>
      </c>
      <c r="AB7" s="44" t="s">
        <v>93</v>
      </c>
      <c r="AC7" s="43" t="s">
        <v>94</v>
      </c>
      <c r="AD7" s="39" t="s">
        <v>95</v>
      </c>
      <c r="AE7" s="44" t="s">
        <v>96</v>
      </c>
      <c r="AF7" s="43" t="s">
        <v>97</v>
      </c>
      <c r="AG7" s="39" t="s">
        <v>98</v>
      </c>
      <c r="AH7" s="44" t="s">
        <v>99</v>
      </c>
      <c r="AI7" s="47" t="s">
        <v>100</v>
      </c>
      <c r="AJ7" s="47" t="s">
        <v>101</v>
      </c>
      <c r="AK7" s="48" t="s">
        <v>102</v>
      </c>
      <c r="AL7" s="45" t="s">
        <v>103</v>
      </c>
      <c r="AM7" s="42" t="s">
        <v>104</v>
      </c>
      <c r="AN7" s="46" t="s">
        <v>105</v>
      </c>
    </row>
    <row r="8" spans="1:40" s="30" customFormat="1" ht="44.25" customHeight="1" x14ac:dyDescent="0.3">
      <c r="A8" s="103" t="s">
        <v>8</v>
      </c>
      <c r="B8" s="103" t="s">
        <v>9</v>
      </c>
      <c r="C8" s="103" t="s">
        <v>7</v>
      </c>
      <c r="D8" s="74">
        <v>1</v>
      </c>
      <c r="E8" s="103" t="s">
        <v>141</v>
      </c>
      <c r="F8" s="104" t="s">
        <v>7</v>
      </c>
      <c r="G8" s="37" t="s">
        <v>106</v>
      </c>
      <c r="H8" s="125">
        <f t="shared" ref="H8:S8" si="0">1/12</f>
        <v>8.3333333333333329E-2</v>
      </c>
      <c r="I8" s="125">
        <f t="shared" si="0"/>
        <v>8.3333333333333329E-2</v>
      </c>
      <c r="J8" s="125">
        <f t="shared" si="0"/>
        <v>8.3333333333333329E-2</v>
      </c>
      <c r="K8" s="125">
        <f t="shared" si="0"/>
        <v>8.3333333333333329E-2</v>
      </c>
      <c r="L8" s="125">
        <f t="shared" si="0"/>
        <v>8.3333333333333329E-2</v>
      </c>
      <c r="M8" s="125">
        <f t="shared" si="0"/>
        <v>8.3333333333333329E-2</v>
      </c>
      <c r="N8" s="125">
        <f t="shared" si="0"/>
        <v>8.3333333333333329E-2</v>
      </c>
      <c r="O8" s="125">
        <f t="shared" si="0"/>
        <v>8.3333333333333329E-2</v>
      </c>
      <c r="P8" s="125">
        <f t="shared" si="0"/>
        <v>8.3333333333333329E-2</v>
      </c>
      <c r="Q8" s="125">
        <f t="shared" si="0"/>
        <v>8.3333333333333329E-2</v>
      </c>
      <c r="R8" s="125">
        <f t="shared" si="0"/>
        <v>8.3333333333333329E-2</v>
      </c>
      <c r="S8" s="125">
        <f t="shared" si="0"/>
        <v>8.3333333333333329E-2</v>
      </c>
      <c r="T8" s="125">
        <f t="shared" ref="T8:T9" si="1">SUM(H8:S8)</f>
        <v>1</v>
      </c>
      <c r="U8" s="74" t="s">
        <v>142</v>
      </c>
      <c r="V8" s="74" t="s">
        <v>143</v>
      </c>
      <c r="W8" s="73">
        <f>SUM(H8:J8)</f>
        <v>0.25</v>
      </c>
      <c r="X8" s="73">
        <f>SUM(H9:J9)</f>
        <v>0.24999999999999994</v>
      </c>
      <c r="Y8" s="73">
        <f>SUM(H9:J9)/SUM(H8:J8)</f>
        <v>0.99999999999999978</v>
      </c>
      <c r="Z8" s="73">
        <f>SUM(K8:M8)</f>
        <v>0.25</v>
      </c>
      <c r="AA8" s="73">
        <f>SUM(K9:M9)</f>
        <v>0.25</v>
      </c>
      <c r="AB8" s="84">
        <f>SUM(K9:M9)/SUM(K8:M8)</f>
        <v>1</v>
      </c>
      <c r="AC8" s="83">
        <f>SUM(N8:P8)</f>
        <v>0.25</v>
      </c>
      <c r="AD8" s="73">
        <f>SUM(N9:P9)</f>
        <v>0.25</v>
      </c>
      <c r="AE8" s="84">
        <f>SUM(N9:P9)/SUM(N8:P8)</f>
        <v>1</v>
      </c>
      <c r="AF8" s="83">
        <f>SUM(Q8:S8)</f>
        <v>0.25</v>
      </c>
      <c r="AG8" s="73">
        <f>SUM(Q9:S9)</f>
        <v>0.25</v>
      </c>
      <c r="AH8" s="84">
        <f>SUM(Q9:S9)/SUM(Q8:S8)</f>
        <v>1</v>
      </c>
      <c r="AI8" s="73">
        <f>SUM(H8:M8)</f>
        <v>0.49999999999999994</v>
      </c>
      <c r="AJ8" s="73">
        <f>SUM(H9:M9)</f>
        <v>0.49999999999999989</v>
      </c>
      <c r="AK8" s="73">
        <f>+AJ8/AI8</f>
        <v>0.99999999999999989</v>
      </c>
      <c r="AL8" s="73">
        <f>SUM(H8:S8)</f>
        <v>1</v>
      </c>
      <c r="AM8" s="73">
        <f>SUM(H9:S9)</f>
        <v>1</v>
      </c>
      <c r="AN8" s="72">
        <f>+AM8/AL8</f>
        <v>1</v>
      </c>
    </row>
    <row r="9" spans="1:40" s="30" customFormat="1" ht="44.25" customHeight="1" x14ac:dyDescent="0.3">
      <c r="A9" s="103"/>
      <c r="B9" s="103"/>
      <c r="C9" s="103"/>
      <c r="D9" s="74"/>
      <c r="E9" s="103"/>
      <c r="F9" s="103"/>
      <c r="G9" s="37" t="s">
        <v>107</v>
      </c>
      <c r="H9" s="66">
        <v>0</v>
      </c>
      <c r="I9" s="66">
        <v>0.16666666666666666</v>
      </c>
      <c r="J9" s="67">
        <v>8.3333333333333301E-2</v>
      </c>
      <c r="K9" s="67">
        <v>8.3333333333333329E-2</v>
      </c>
      <c r="L9" s="67">
        <v>8.3333333333333329E-2</v>
      </c>
      <c r="M9" s="67">
        <v>8.3333333333333329E-2</v>
      </c>
      <c r="N9" s="67">
        <v>8.3333333333333329E-2</v>
      </c>
      <c r="O9" s="67">
        <v>8.3333333333333329E-2</v>
      </c>
      <c r="P9" s="67">
        <v>8.3333333333333329E-2</v>
      </c>
      <c r="Q9" s="67">
        <v>8.3333333333333329E-2</v>
      </c>
      <c r="R9" s="67">
        <v>8.3333333333333329E-2</v>
      </c>
      <c r="S9" s="67">
        <v>8.3333333333333329E-2</v>
      </c>
      <c r="T9" s="49">
        <f t="shared" si="1"/>
        <v>1</v>
      </c>
      <c r="U9" s="74"/>
      <c r="V9" s="74"/>
      <c r="W9" s="73"/>
      <c r="X9" s="73"/>
      <c r="Y9" s="73"/>
      <c r="Z9" s="73"/>
      <c r="AA9" s="73"/>
      <c r="AB9" s="84"/>
      <c r="AC9" s="83"/>
      <c r="AD9" s="73"/>
      <c r="AE9" s="84"/>
      <c r="AF9" s="83"/>
      <c r="AG9" s="73"/>
      <c r="AH9" s="84"/>
      <c r="AI9" s="73"/>
      <c r="AJ9" s="73"/>
      <c r="AK9" s="73"/>
      <c r="AL9" s="73"/>
      <c r="AM9" s="73"/>
      <c r="AN9" s="72"/>
    </row>
    <row r="10" spans="1:40" s="30" customFormat="1" ht="44.25" customHeight="1" x14ac:dyDescent="0.3">
      <c r="A10" s="103"/>
      <c r="B10" s="103"/>
      <c r="C10" s="103"/>
      <c r="D10" s="74"/>
      <c r="E10" s="103"/>
      <c r="F10" s="103"/>
      <c r="G10" s="37" t="s">
        <v>108</v>
      </c>
      <c r="H10" s="126">
        <f>+H9/H8</f>
        <v>0</v>
      </c>
      <c r="I10" s="126">
        <f t="shared" ref="I10:S10" si="2">+I9/I8</f>
        <v>2</v>
      </c>
      <c r="J10" s="126">
        <f t="shared" si="2"/>
        <v>0.99999999999999967</v>
      </c>
      <c r="K10" s="126">
        <f t="shared" si="2"/>
        <v>1</v>
      </c>
      <c r="L10" s="126">
        <f t="shared" si="2"/>
        <v>1</v>
      </c>
      <c r="M10" s="125">
        <f t="shared" si="2"/>
        <v>1</v>
      </c>
      <c r="N10" s="125">
        <f t="shared" si="2"/>
        <v>1</v>
      </c>
      <c r="O10" s="125">
        <f t="shared" si="2"/>
        <v>1</v>
      </c>
      <c r="P10" s="125">
        <f t="shared" si="2"/>
        <v>1</v>
      </c>
      <c r="Q10" s="125">
        <f t="shared" si="2"/>
        <v>1</v>
      </c>
      <c r="R10" s="125">
        <f t="shared" si="2"/>
        <v>1</v>
      </c>
      <c r="S10" s="125">
        <f t="shared" si="2"/>
        <v>1</v>
      </c>
      <c r="T10" s="125">
        <f>+T9/T8</f>
        <v>1</v>
      </c>
      <c r="U10" s="74"/>
      <c r="V10" s="74"/>
      <c r="W10" s="73"/>
      <c r="X10" s="73"/>
      <c r="Y10" s="73"/>
      <c r="Z10" s="73"/>
      <c r="AA10" s="73"/>
      <c r="AB10" s="84"/>
      <c r="AC10" s="83"/>
      <c r="AD10" s="73"/>
      <c r="AE10" s="84"/>
      <c r="AF10" s="83"/>
      <c r="AG10" s="73"/>
      <c r="AH10" s="84"/>
      <c r="AI10" s="73"/>
      <c r="AJ10" s="73"/>
      <c r="AK10" s="73"/>
      <c r="AL10" s="73"/>
      <c r="AM10" s="73"/>
      <c r="AN10" s="72"/>
    </row>
    <row r="11" spans="1:40" s="30" customFormat="1" ht="44.25" customHeight="1" x14ac:dyDescent="0.3">
      <c r="A11" s="103"/>
      <c r="B11" s="103"/>
      <c r="C11" s="103"/>
      <c r="D11" s="74"/>
      <c r="E11" s="103"/>
      <c r="F11" s="103"/>
      <c r="G11" s="37" t="s">
        <v>109</v>
      </c>
      <c r="H11" s="68" t="s">
        <v>144</v>
      </c>
      <c r="I11" s="68" t="s">
        <v>144</v>
      </c>
      <c r="J11" s="68" t="s">
        <v>144</v>
      </c>
      <c r="K11" s="68" t="s">
        <v>144</v>
      </c>
      <c r="L11" s="68" t="s">
        <v>144</v>
      </c>
      <c r="M11" s="68" t="s">
        <v>144</v>
      </c>
      <c r="N11" s="68" t="s">
        <v>144</v>
      </c>
      <c r="O11" s="68" t="s">
        <v>144</v>
      </c>
      <c r="P11" s="68" t="s">
        <v>144</v>
      </c>
      <c r="Q11" s="68" t="s">
        <v>144</v>
      </c>
      <c r="R11" s="68" t="s">
        <v>144</v>
      </c>
      <c r="S11" s="68" t="s">
        <v>144</v>
      </c>
      <c r="T11" s="68" t="s">
        <v>110</v>
      </c>
      <c r="U11" s="74"/>
      <c r="V11" s="74"/>
      <c r="W11" s="73"/>
      <c r="X11" s="73"/>
      <c r="Y11" s="73"/>
      <c r="Z11" s="73"/>
      <c r="AA11" s="73"/>
      <c r="AB11" s="84"/>
      <c r="AC11" s="83"/>
      <c r="AD11" s="73"/>
      <c r="AE11" s="84"/>
      <c r="AF11" s="83"/>
      <c r="AG11" s="73"/>
      <c r="AH11" s="84"/>
      <c r="AI11" s="73"/>
      <c r="AJ11" s="73"/>
      <c r="AK11" s="73"/>
      <c r="AL11" s="73"/>
      <c r="AM11" s="73"/>
      <c r="AN11" s="72"/>
    </row>
    <row r="12" spans="1:40" s="30" customFormat="1" ht="44.25" customHeight="1" x14ac:dyDescent="0.3">
      <c r="A12" s="103" t="s">
        <v>8</v>
      </c>
      <c r="B12" s="103" t="s">
        <v>9</v>
      </c>
      <c r="C12" s="103" t="s">
        <v>7</v>
      </c>
      <c r="D12" s="74">
        <v>2</v>
      </c>
      <c r="E12" s="103" t="s">
        <v>145</v>
      </c>
      <c r="F12" s="104" t="s">
        <v>7</v>
      </c>
      <c r="G12" s="37" t="s">
        <v>106</v>
      </c>
      <c r="H12" s="125">
        <v>0</v>
      </c>
      <c r="I12" s="125">
        <v>0</v>
      </c>
      <c r="J12" s="125">
        <v>0</v>
      </c>
      <c r="K12" s="125">
        <v>0</v>
      </c>
      <c r="L12" s="125">
        <v>0</v>
      </c>
      <c r="M12" s="125">
        <v>0.5</v>
      </c>
      <c r="N12" s="125">
        <v>0</v>
      </c>
      <c r="O12" s="125">
        <v>0</v>
      </c>
      <c r="P12" s="125">
        <v>0</v>
      </c>
      <c r="Q12" s="125">
        <v>0</v>
      </c>
      <c r="R12" s="125">
        <v>0</v>
      </c>
      <c r="S12" s="125">
        <v>0.5</v>
      </c>
      <c r="T12" s="125">
        <f t="shared" ref="T12:T13" si="3">SUM(H12:S12)</f>
        <v>1</v>
      </c>
      <c r="U12" s="74" t="s">
        <v>563</v>
      </c>
      <c r="V12" s="74" t="s">
        <v>561</v>
      </c>
      <c r="W12" s="73" t="s">
        <v>146</v>
      </c>
      <c r="X12" s="73" t="s">
        <v>146</v>
      </c>
      <c r="Y12" s="73" t="s">
        <v>146</v>
      </c>
      <c r="Z12" s="73">
        <f t="shared" ref="Z12" si="4">SUM(K12:M12)</f>
        <v>0.5</v>
      </c>
      <c r="AA12" s="73">
        <f t="shared" ref="AA12" si="5">SUM(K13:M13)</f>
        <v>0.5</v>
      </c>
      <c r="AB12" s="84">
        <f>SUM(K13:M13)/SUM(K12:M12)</f>
        <v>1</v>
      </c>
      <c r="AC12" s="112" t="s">
        <v>147</v>
      </c>
      <c r="AD12" s="112" t="s">
        <v>147</v>
      </c>
      <c r="AE12" s="112" t="s">
        <v>147</v>
      </c>
      <c r="AF12" s="83">
        <f t="shared" ref="AF12" si="6">SUM(Q12:S12)</f>
        <v>0.5</v>
      </c>
      <c r="AG12" s="73">
        <f t="shared" ref="AG12" si="7">SUM(Q13:S13)</f>
        <v>0.5</v>
      </c>
      <c r="AH12" s="84">
        <f>SUM(Q13:S13)/SUM(Q12:S12)</f>
        <v>1</v>
      </c>
      <c r="AI12" s="73">
        <f>SUM(H12:M12)</f>
        <v>0.5</v>
      </c>
      <c r="AJ12" s="73">
        <f>SUM(H13:M13)</f>
        <v>0.5</v>
      </c>
      <c r="AK12" s="73">
        <f>+AJ12/AI12</f>
        <v>1</v>
      </c>
      <c r="AL12" s="73">
        <f>SUM(H12:S12)</f>
        <v>1</v>
      </c>
      <c r="AM12" s="73">
        <f>SUM(H13:S13)</f>
        <v>1</v>
      </c>
      <c r="AN12" s="72">
        <f>+AM12/AL12</f>
        <v>1</v>
      </c>
    </row>
    <row r="13" spans="1:40" s="30" customFormat="1" ht="44.25" customHeight="1" x14ac:dyDescent="0.3">
      <c r="A13" s="103"/>
      <c r="B13" s="103"/>
      <c r="C13" s="103"/>
      <c r="D13" s="74"/>
      <c r="E13" s="103"/>
      <c r="F13" s="103"/>
      <c r="G13" s="37" t="s">
        <v>107</v>
      </c>
      <c r="H13" s="38">
        <v>0</v>
      </c>
      <c r="I13" s="38">
        <v>0</v>
      </c>
      <c r="J13" s="38">
        <v>0</v>
      </c>
      <c r="K13" s="67">
        <v>0</v>
      </c>
      <c r="L13" s="67">
        <v>0</v>
      </c>
      <c r="M13" s="67">
        <v>0.5</v>
      </c>
      <c r="N13" s="67">
        <v>0</v>
      </c>
      <c r="O13" s="67">
        <v>0</v>
      </c>
      <c r="P13" s="67">
        <v>0</v>
      </c>
      <c r="Q13" s="67">
        <v>0</v>
      </c>
      <c r="R13" s="67">
        <v>0</v>
      </c>
      <c r="S13" s="67">
        <v>0.5</v>
      </c>
      <c r="T13" s="49">
        <f t="shared" si="3"/>
        <v>1</v>
      </c>
      <c r="U13" s="74"/>
      <c r="V13" s="74"/>
      <c r="W13" s="73"/>
      <c r="X13" s="73"/>
      <c r="Y13" s="73"/>
      <c r="Z13" s="73"/>
      <c r="AA13" s="73"/>
      <c r="AB13" s="84"/>
      <c r="AC13" s="112"/>
      <c r="AD13" s="112"/>
      <c r="AE13" s="112"/>
      <c r="AF13" s="83"/>
      <c r="AG13" s="73"/>
      <c r="AH13" s="84"/>
      <c r="AI13" s="73"/>
      <c r="AJ13" s="73"/>
      <c r="AK13" s="73"/>
      <c r="AL13" s="73"/>
      <c r="AM13" s="73"/>
      <c r="AN13" s="72"/>
    </row>
    <row r="14" spans="1:40" s="30" customFormat="1" ht="44.25" customHeight="1" x14ac:dyDescent="0.3">
      <c r="A14" s="103"/>
      <c r="B14" s="103"/>
      <c r="C14" s="103"/>
      <c r="D14" s="74"/>
      <c r="E14" s="103"/>
      <c r="F14" s="103"/>
      <c r="G14" s="37" t="s">
        <v>108</v>
      </c>
      <c r="H14" s="126">
        <v>0</v>
      </c>
      <c r="I14" s="126">
        <v>0</v>
      </c>
      <c r="J14" s="126">
        <v>0</v>
      </c>
      <c r="K14" s="126">
        <v>0</v>
      </c>
      <c r="L14" s="126">
        <v>0</v>
      </c>
      <c r="M14" s="125">
        <f t="shared" ref="M14:O14" si="8">+M13/M12</f>
        <v>1</v>
      </c>
      <c r="N14" s="126">
        <v>0</v>
      </c>
      <c r="O14" s="126">
        <v>0</v>
      </c>
      <c r="P14" s="126">
        <v>0</v>
      </c>
      <c r="Q14" s="126">
        <v>0</v>
      </c>
      <c r="R14" s="126">
        <v>0</v>
      </c>
      <c r="S14" s="125">
        <f t="shared" ref="S14" si="9">+S13/S12</f>
        <v>1</v>
      </c>
      <c r="T14" s="127">
        <f>+T13/T12</f>
        <v>1</v>
      </c>
      <c r="U14" s="74"/>
      <c r="V14" s="74"/>
      <c r="W14" s="73"/>
      <c r="X14" s="73"/>
      <c r="Y14" s="73"/>
      <c r="Z14" s="73"/>
      <c r="AA14" s="73"/>
      <c r="AB14" s="84"/>
      <c r="AC14" s="112"/>
      <c r="AD14" s="112"/>
      <c r="AE14" s="112"/>
      <c r="AF14" s="83"/>
      <c r="AG14" s="73"/>
      <c r="AH14" s="84"/>
      <c r="AI14" s="73"/>
      <c r="AJ14" s="73"/>
      <c r="AK14" s="73"/>
      <c r="AL14" s="73"/>
      <c r="AM14" s="73"/>
      <c r="AN14" s="72"/>
    </row>
    <row r="15" spans="1:40" s="30" customFormat="1" ht="44.25" customHeight="1" x14ac:dyDescent="0.3">
      <c r="A15" s="103"/>
      <c r="B15" s="103"/>
      <c r="C15" s="103"/>
      <c r="D15" s="74"/>
      <c r="E15" s="103"/>
      <c r="F15" s="103"/>
      <c r="G15" s="37" t="s">
        <v>109</v>
      </c>
      <c r="H15" s="68" t="s">
        <v>110</v>
      </c>
      <c r="I15" s="68" t="s">
        <v>110</v>
      </c>
      <c r="J15" s="68" t="s">
        <v>110</v>
      </c>
      <c r="K15" s="68" t="s">
        <v>110</v>
      </c>
      <c r="L15" s="68" t="s">
        <v>110</v>
      </c>
      <c r="M15" s="118" t="s">
        <v>148</v>
      </c>
      <c r="N15" s="68" t="s">
        <v>110</v>
      </c>
      <c r="O15" s="68" t="s">
        <v>110</v>
      </c>
      <c r="P15" s="68" t="s">
        <v>110</v>
      </c>
      <c r="Q15" s="68" t="s">
        <v>110</v>
      </c>
      <c r="R15" s="68" t="s">
        <v>110</v>
      </c>
      <c r="S15" s="118" t="s">
        <v>148</v>
      </c>
      <c r="T15" s="49" t="s">
        <v>110</v>
      </c>
      <c r="U15" s="74"/>
      <c r="V15" s="74"/>
      <c r="W15" s="73"/>
      <c r="X15" s="73"/>
      <c r="Y15" s="73"/>
      <c r="Z15" s="73"/>
      <c r="AA15" s="73"/>
      <c r="AB15" s="84"/>
      <c r="AC15" s="112"/>
      <c r="AD15" s="112"/>
      <c r="AE15" s="112"/>
      <c r="AF15" s="83"/>
      <c r="AG15" s="73"/>
      <c r="AH15" s="84"/>
      <c r="AI15" s="73"/>
      <c r="AJ15" s="73"/>
      <c r="AK15" s="73"/>
      <c r="AL15" s="73"/>
      <c r="AM15" s="73"/>
      <c r="AN15" s="72"/>
    </row>
    <row r="16" spans="1:40" s="30" customFormat="1" ht="44.25" customHeight="1" x14ac:dyDescent="0.3">
      <c r="A16" s="103" t="s">
        <v>8</v>
      </c>
      <c r="B16" s="103" t="s">
        <v>9</v>
      </c>
      <c r="C16" s="103" t="s">
        <v>7</v>
      </c>
      <c r="D16" s="74">
        <v>3</v>
      </c>
      <c r="E16" s="103" t="s">
        <v>149</v>
      </c>
      <c r="F16" s="104" t="s">
        <v>7</v>
      </c>
      <c r="G16" s="37" t="s">
        <v>106</v>
      </c>
      <c r="H16" s="125">
        <v>0</v>
      </c>
      <c r="I16" s="125">
        <v>0</v>
      </c>
      <c r="J16" s="125">
        <v>0</v>
      </c>
      <c r="K16" s="125">
        <v>0</v>
      </c>
      <c r="L16" s="125">
        <v>0</v>
      </c>
      <c r="M16" s="125">
        <v>0.5</v>
      </c>
      <c r="N16" s="125">
        <v>0</v>
      </c>
      <c r="O16" s="125">
        <v>0</v>
      </c>
      <c r="P16" s="125">
        <v>0</v>
      </c>
      <c r="Q16" s="125">
        <v>0</v>
      </c>
      <c r="R16" s="125">
        <v>0</v>
      </c>
      <c r="S16" s="125">
        <v>0.5</v>
      </c>
      <c r="T16" s="125">
        <f t="shared" ref="T16:T17" si="10">SUM(H16:S16)</f>
        <v>1</v>
      </c>
      <c r="U16" s="74" t="s">
        <v>564</v>
      </c>
      <c r="V16" s="74" t="s">
        <v>574</v>
      </c>
      <c r="W16" s="73" t="s">
        <v>146</v>
      </c>
      <c r="X16" s="73" t="s">
        <v>146</v>
      </c>
      <c r="Y16" s="73" t="s">
        <v>146</v>
      </c>
      <c r="Z16" s="73">
        <f t="shared" ref="Z16" si="11">SUM(K16:M16)</f>
        <v>0.5</v>
      </c>
      <c r="AA16" s="73">
        <f t="shared" ref="AA16" si="12">SUM(K17:M17)</f>
        <v>0.5</v>
      </c>
      <c r="AB16" s="84">
        <f>SUM(K17:M17)/SUM(K16:M16)</f>
        <v>1</v>
      </c>
      <c r="AC16" s="112" t="s">
        <v>147</v>
      </c>
      <c r="AD16" s="112" t="s">
        <v>147</v>
      </c>
      <c r="AE16" s="112" t="s">
        <v>147</v>
      </c>
      <c r="AF16" s="83">
        <f t="shared" ref="AF16" si="13">SUM(Q16:S16)</f>
        <v>0.5</v>
      </c>
      <c r="AG16" s="73">
        <f t="shared" ref="AG16" si="14">SUM(Q17:S17)</f>
        <v>0.5</v>
      </c>
      <c r="AH16" s="84">
        <f>SUM(Q17:S17)/SUM(Q16:S16)</f>
        <v>1</v>
      </c>
      <c r="AI16" s="73">
        <f>SUM(H16:M16)</f>
        <v>0.5</v>
      </c>
      <c r="AJ16" s="73">
        <f>SUM(H17:M17)</f>
        <v>0.5</v>
      </c>
      <c r="AK16" s="73">
        <f>+AJ16/AI16</f>
        <v>1</v>
      </c>
      <c r="AL16" s="73">
        <f>SUM(H16:S16)</f>
        <v>1</v>
      </c>
      <c r="AM16" s="73">
        <f>SUM(H17:S17)</f>
        <v>1</v>
      </c>
      <c r="AN16" s="72">
        <f>+AM16/AL16</f>
        <v>1</v>
      </c>
    </row>
    <row r="17" spans="1:40" s="30" customFormat="1" ht="44.25" customHeight="1" x14ac:dyDescent="0.3">
      <c r="A17" s="103"/>
      <c r="B17" s="103"/>
      <c r="C17" s="103"/>
      <c r="D17" s="74"/>
      <c r="E17" s="103"/>
      <c r="F17" s="103"/>
      <c r="G17" s="37" t="s">
        <v>107</v>
      </c>
      <c r="H17" s="38">
        <v>0</v>
      </c>
      <c r="I17" s="38">
        <v>0</v>
      </c>
      <c r="J17" s="138">
        <v>0</v>
      </c>
      <c r="K17" s="67">
        <v>0</v>
      </c>
      <c r="L17" s="67">
        <v>0</v>
      </c>
      <c r="M17" s="38">
        <v>0.5</v>
      </c>
      <c r="N17" s="67">
        <v>0</v>
      </c>
      <c r="O17" s="67">
        <v>0</v>
      </c>
      <c r="P17" s="67">
        <v>0</v>
      </c>
      <c r="Q17" s="67">
        <v>0</v>
      </c>
      <c r="R17" s="67">
        <v>0</v>
      </c>
      <c r="S17" s="38">
        <v>0.5</v>
      </c>
      <c r="T17" s="49">
        <f t="shared" si="10"/>
        <v>1</v>
      </c>
      <c r="U17" s="74"/>
      <c r="V17" s="74"/>
      <c r="W17" s="73"/>
      <c r="X17" s="73"/>
      <c r="Y17" s="73"/>
      <c r="Z17" s="73"/>
      <c r="AA17" s="73"/>
      <c r="AB17" s="84"/>
      <c r="AC17" s="112"/>
      <c r="AD17" s="112"/>
      <c r="AE17" s="112"/>
      <c r="AF17" s="83"/>
      <c r="AG17" s="73"/>
      <c r="AH17" s="84"/>
      <c r="AI17" s="73"/>
      <c r="AJ17" s="73"/>
      <c r="AK17" s="73"/>
      <c r="AL17" s="73"/>
      <c r="AM17" s="73"/>
      <c r="AN17" s="72"/>
    </row>
    <row r="18" spans="1:40" s="30" customFormat="1" ht="44.25" customHeight="1" x14ac:dyDescent="0.3">
      <c r="A18" s="103"/>
      <c r="B18" s="103"/>
      <c r="C18" s="103"/>
      <c r="D18" s="74"/>
      <c r="E18" s="103"/>
      <c r="F18" s="103"/>
      <c r="G18" s="37" t="s">
        <v>108</v>
      </c>
      <c r="H18" s="126">
        <v>0</v>
      </c>
      <c r="I18" s="126">
        <v>0</v>
      </c>
      <c r="J18" s="126">
        <v>0</v>
      </c>
      <c r="K18" s="126">
        <v>0</v>
      </c>
      <c r="L18" s="126">
        <v>0</v>
      </c>
      <c r="M18" s="125">
        <f t="shared" ref="M18:O18" si="15">+M17/M16</f>
        <v>1</v>
      </c>
      <c r="N18" s="126">
        <v>0</v>
      </c>
      <c r="O18" s="126">
        <v>0</v>
      </c>
      <c r="P18" s="126">
        <v>0</v>
      </c>
      <c r="Q18" s="126">
        <v>0</v>
      </c>
      <c r="R18" s="126">
        <v>0</v>
      </c>
      <c r="S18" s="125">
        <f t="shared" ref="S18" si="16">+S17/S16</f>
        <v>1</v>
      </c>
      <c r="T18" s="127">
        <f>+T17/T16</f>
        <v>1</v>
      </c>
      <c r="U18" s="74"/>
      <c r="V18" s="74"/>
      <c r="W18" s="73"/>
      <c r="X18" s="73"/>
      <c r="Y18" s="73"/>
      <c r="Z18" s="73"/>
      <c r="AA18" s="73"/>
      <c r="AB18" s="84"/>
      <c r="AC18" s="112"/>
      <c r="AD18" s="112"/>
      <c r="AE18" s="112"/>
      <c r="AF18" s="83"/>
      <c r="AG18" s="73"/>
      <c r="AH18" s="84"/>
      <c r="AI18" s="73"/>
      <c r="AJ18" s="73"/>
      <c r="AK18" s="73"/>
      <c r="AL18" s="73"/>
      <c r="AM18" s="73"/>
      <c r="AN18" s="72"/>
    </row>
    <row r="19" spans="1:40" s="30" customFormat="1" ht="44.25" customHeight="1" x14ac:dyDescent="0.3">
      <c r="A19" s="103"/>
      <c r="B19" s="103"/>
      <c r="C19" s="103"/>
      <c r="D19" s="74"/>
      <c r="E19" s="103"/>
      <c r="F19" s="103"/>
      <c r="G19" s="37" t="s">
        <v>109</v>
      </c>
      <c r="H19" s="68" t="s">
        <v>110</v>
      </c>
      <c r="I19" s="68" t="s">
        <v>110</v>
      </c>
      <c r="J19" s="68" t="s">
        <v>110</v>
      </c>
      <c r="K19" s="68" t="s">
        <v>110</v>
      </c>
      <c r="L19" s="68" t="s">
        <v>110</v>
      </c>
      <c r="M19" s="118" t="s">
        <v>150</v>
      </c>
      <c r="N19" s="68" t="s">
        <v>110</v>
      </c>
      <c r="O19" s="68" t="s">
        <v>110</v>
      </c>
      <c r="P19" s="68" t="s">
        <v>110</v>
      </c>
      <c r="Q19" s="68" t="s">
        <v>110</v>
      </c>
      <c r="R19" s="68" t="s">
        <v>110</v>
      </c>
      <c r="S19" s="118" t="s">
        <v>150</v>
      </c>
      <c r="T19" s="49" t="s">
        <v>110</v>
      </c>
      <c r="U19" s="74"/>
      <c r="V19" s="74"/>
      <c r="W19" s="73"/>
      <c r="X19" s="73"/>
      <c r="Y19" s="73"/>
      <c r="Z19" s="73"/>
      <c r="AA19" s="73"/>
      <c r="AB19" s="84"/>
      <c r="AC19" s="112"/>
      <c r="AD19" s="112"/>
      <c r="AE19" s="112"/>
      <c r="AF19" s="83"/>
      <c r="AG19" s="73"/>
      <c r="AH19" s="84"/>
      <c r="AI19" s="73"/>
      <c r="AJ19" s="73"/>
      <c r="AK19" s="73"/>
      <c r="AL19" s="73"/>
      <c r="AM19" s="73"/>
      <c r="AN19" s="72"/>
    </row>
    <row r="20" spans="1:40" s="30" customFormat="1" ht="44.25" customHeight="1" x14ac:dyDescent="0.3">
      <c r="A20" s="103" t="s">
        <v>8</v>
      </c>
      <c r="B20" s="103" t="s">
        <v>11</v>
      </c>
      <c r="C20" s="103" t="s">
        <v>7</v>
      </c>
      <c r="D20" s="74">
        <v>4</v>
      </c>
      <c r="E20" s="103" t="s">
        <v>151</v>
      </c>
      <c r="F20" s="104" t="s">
        <v>7</v>
      </c>
      <c r="G20" s="37" t="s">
        <v>106</v>
      </c>
      <c r="H20" s="125">
        <v>0</v>
      </c>
      <c r="I20" s="125">
        <v>0</v>
      </c>
      <c r="J20" s="125">
        <v>0</v>
      </c>
      <c r="K20" s="125">
        <v>0</v>
      </c>
      <c r="L20" s="128">
        <f t="shared" ref="L20:N20" si="17">1/3</f>
        <v>0.33333333333333331</v>
      </c>
      <c r="M20" s="129">
        <f t="shared" si="17"/>
        <v>0.33333333333333331</v>
      </c>
      <c r="N20" s="125">
        <f t="shared" si="17"/>
        <v>0.33333333333333331</v>
      </c>
      <c r="O20" s="125">
        <v>0</v>
      </c>
      <c r="P20" s="125">
        <v>0</v>
      </c>
      <c r="Q20" s="125">
        <v>0</v>
      </c>
      <c r="R20" s="125">
        <v>0</v>
      </c>
      <c r="S20" s="125">
        <v>0</v>
      </c>
      <c r="T20" s="125">
        <f>SUM(H20:S20)</f>
        <v>1</v>
      </c>
      <c r="U20" s="74" t="s">
        <v>152</v>
      </c>
      <c r="V20" s="74" t="s">
        <v>153</v>
      </c>
      <c r="W20" s="73" t="s">
        <v>146</v>
      </c>
      <c r="X20" s="73" t="s">
        <v>146</v>
      </c>
      <c r="Y20" s="73" t="s">
        <v>146</v>
      </c>
      <c r="Z20" s="73">
        <f t="shared" ref="Z20" si="18">SUM(K20:M20)</f>
        <v>0.66666666666666663</v>
      </c>
      <c r="AA20" s="73">
        <f t="shared" ref="AA20" si="19">SUM(K21:M21)</f>
        <v>0.66666666666666663</v>
      </c>
      <c r="AB20" s="84">
        <f>SUM(K21:M21)/SUM(K20:M20)</f>
        <v>1</v>
      </c>
      <c r="AC20" s="83">
        <f t="shared" ref="AC20" si="20">SUM(N20:P20)</f>
        <v>0.33333333333333331</v>
      </c>
      <c r="AD20" s="73">
        <f t="shared" ref="AD20" si="21">SUM(N21:P21)</f>
        <v>0.33333333333333331</v>
      </c>
      <c r="AE20" s="84">
        <f t="shared" ref="AE20" si="22">SUM(N21:P21)/SUM(N20:P20)</f>
        <v>1</v>
      </c>
      <c r="AF20" s="83" t="s">
        <v>589</v>
      </c>
      <c r="AG20" s="83" t="s">
        <v>589</v>
      </c>
      <c r="AH20" s="83" t="s">
        <v>589</v>
      </c>
      <c r="AI20" s="73">
        <f>SUM(H20:M20)</f>
        <v>0.66666666666666663</v>
      </c>
      <c r="AJ20" s="73">
        <f>SUM(H21:M21)</f>
        <v>0.66666666666666663</v>
      </c>
      <c r="AK20" s="73">
        <f>+AJ20/AI20</f>
        <v>1</v>
      </c>
      <c r="AL20" s="73">
        <f>SUM(H20:S20)</f>
        <v>1</v>
      </c>
      <c r="AM20" s="73">
        <f>SUM(H21:S21)</f>
        <v>1</v>
      </c>
      <c r="AN20" s="72">
        <f>+AM20/AL20</f>
        <v>1</v>
      </c>
    </row>
    <row r="21" spans="1:40" s="30" customFormat="1" ht="44.25" customHeight="1" x14ac:dyDescent="0.3">
      <c r="A21" s="103"/>
      <c r="B21" s="103"/>
      <c r="C21" s="103"/>
      <c r="D21" s="74"/>
      <c r="E21" s="103"/>
      <c r="F21" s="103"/>
      <c r="G21" s="37" t="s">
        <v>107</v>
      </c>
      <c r="H21" s="38">
        <v>0</v>
      </c>
      <c r="I21" s="38">
        <v>0</v>
      </c>
      <c r="J21" s="138">
        <v>0</v>
      </c>
      <c r="K21" s="67">
        <v>0</v>
      </c>
      <c r="L21" s="67">
        <v>0.33333333333333331</v>
      </c>
      <c r="M21" s="138">
        <v>0.33333333333333331</v>
      </c>
      <c r="N21" s="67">
        <v>0.33333333333333331</v>
      </c>
      <c r="O21" s="67">
        <v>0</v>
      </c>
      <c r="P21" s="67">
        <v>0</v>
      </c>
      <c r="Q21" s="67">
        <v>0</v>
      </c>
      <c r="R21" s="67">
        <v>0</v>
      </c>
      <c r="S21" s="67">
        <v>0</v>
      </c>
      <c r="T21" s="49">
        <f t="shared" ref="T21" si="23">SUM(H21:S21)</f>
        <v>1</v>
      </c>
      <c r="U21" s="74"/>
      <c r="V21" s="74"/>
      <c r="W21" s="73"/>
      <c r="X21" s="73"/>
      <c r="Y21" s="73"/>
      <c r="Z21" s="73"/>
      <c r="AA21" s="73"/>
      <c r="AB21" s="84"/>
      <c r="AC21" s="83"/>
      <c r="AD21" s="73"/>
      <c r="AE21" s="84"/>
      <c r="AF21" s="83"/>
      <c r="AG21" s="83"/>
      <c r="AH21" s="83"/>
      <c r="AI21" s="73"/>
      <c r="AJ21" s="73"/>
      <c r="AK21" s="73"/>
      <c r="AL21" s="73"/>
      <c r="AM21" s="73"/>
      <c r="AN21" s="72"/>
    </row>
    <row r="22" spans="1:40" s="30" customFormat="1" ht="44.25" customHeight="1" x14ac:dyDescent="0.3">
      <c r="A22" s="103"/>
      <c r="B22" s="103"/>
      <c r="C22" s="103"/>
      <c r="D22" s="74"/>
      <c r="E22" s="103"/>
      <c r="F22" s="103"/>
      <c r="G22" s="37" t="s">
        <v>108</v>
      </c>
      <c r="H22" s="126">
        <v>0</v>
      </c>
      <c r="I22" s="126">
        <v>0</v>
      </c>
      <c r="J22" s="126">
        <v>0</v>
      </c>
      <c r="K22" s="126">
        <v>0</v>
      </c>
      <c r="L22" s="126">
        <f t="shared" ref="L22" si="24">+L21/L20</f>
        <v>1</v>
      </c>
      <c r="M22" s="125">
        <f t="shared" ref="M22:O22" si="25">+M21/M20</f>
        <v>1</v>
      </c>
      <c r="N22" s="125">
        <f t="shared" si="25"/>
        <v>1</v>
      </c>
      <c r="O22" s="126">
        <v>0</v>
      </c>
      <c r="P22" s="126">
        <v>0</v>
      </c>
      <c r="Q22" s="126">
        <v>0</v>
      </c>
      <c r="R22" s="126">
        <v>0</v>
      </c>
      <c r="S22" s="126">
        <v>0</v>
      </c>
      <c r="T22" s="127">
        <f>+T21/T20</f>
        <v>1</v>
      </c>
      <c r="U22" s="74"/>
      <c r="V22" s="74"/>
      <c r="W22" s="73"/>
      <c r="X22" s="73"/>
      <c r="Y22" s="73"/>
      <c r="Z22" s="73"/>
      <c r="AA22" s="73"/>
      <c r="AB22" s="84"/>
      <c r="AC22" s="83"/>
      <c r="AD22" s="73"/>
      <c r="AE22" s="84"/>
      <c r="AF22" s="83"/>
      <c r="AG22" s="83"/>
      <c r="AH22" s="83"/>
      <c r="AI22" s="73"/>
      <c r="AJ22" s="73"/>
      <c r="AK22" s="73"/>
      <c r="AL22" s="73"/>
      <c r="AM22" s="73"/>
      <c r="AN22" s="72"/>
    </row>
    <row r="23" spans="1:40" s="30" customFormat="1" ht="44.25" customHeight="1" x14ac:dyDescent="0.3">
      <c r="A23" s="103"/>
      <c r="B23" s="103"/>
      <c r="C23" s="103"/>
      <c r="D23" s="74"/>
      <c r="E23" s="103"/>
      <c r="F23" s="103"/>
      <c r="G23" s="37" t="s">
        <v>109</v>
      </c>
      <c r="H23" s="68" t="s">
        <v>110</v>
      </c>
      <c r="I23" s="68" t="s">
        <v>110</v>
      </c>
      <c r="J23" s="68" t="s">
        <v>110</v>
      </c>
      <c r="K23" s="68" t="s">
        <v>110</v>
      </c>
      <c r="L23" s="68" t="s">
        <v>154</v>
      </c>
      <c r="M23" s="68" t="s">
        <v>154</v>
      </c>
      <c r="N23" s="68" t="s">
        <v>154</v>
      </c>
      <c r="O23" s="68" t="s">
        <v>110</v>
      </c>
      <c r="P23" s="68" t="s">
        <v>110</v>
      </c>
      <c r="Q23" s="68" t="s">
        <v>110</v>
      </c>
      <c r="R23" s="68" t="s">
        <v>110</v>
      </c>
      <c r="S23" s="68" t="s">
        <v>110</v>
      </c>
      <c r="T23" s="49" t="s">
        <v>110</v>
      </c>
      <c r="U23" s="74"/>
      <c r="V23" s="74"/>
      <c r="W23" s="73"/>
      <c r="X23" s="73"/>
      <c r="Y23" s="73"/>
      <c r="Z23" s="73"/>
      <c r="AA23" s="73"/>
      <c r="AB23" s="84"/>
      <c r="AC23" s="83"/>
      <c r="AD23" s="73"/>
      <c r="AE23" s="84"/>
      <c r="AF23" s="83"/>
      <c r="AG23" s="83"/>
      <c r="AH23" s="83"/>
      <c r="AI23" s="73"/>
      <c r="AJ23" s="73"/>
      <c r="AK23" s="73"/>
      <c r="AL23" s="73"/>
      <c r="AM23" s="73"/>
      <c r="AN23" s="72"/>
    </row>
    <row r="24" spans="1:40" s="30" customFormat="1" ht="44.25" customHeight="1" x14ac:dyDescent="0.3">
      <c r="A24" s="103" t="s">
        <v>8</v>
      </c>
      <c r="B24" s="103" t="s">
        <v>11</v>
      </c>
      <c r="C24" s="103" t="s">
        <v>7</v>
      </c>
      <c r="D24" s="74">
        <v>5</v>
      </c>
      <c r="E24" s="103" t="s">
        <v>155</v>
      </c>
      <c r="F24" s="104" t="s">
        <v>7</v>
      </c>
      <c r="G24" s="37" t="s">
        <v>106</v>
      </c>
      <c r="H24" s="125">
        <v>0</v>
      </c>
      <c r="I24" s="125">
        <v>0</v>
      </c>
      <c r="J24" s="125">
        <v>0</v>
      </c>
      <c r="K24" s="125">
        <v>0</v>
      </c>
      <c r="L24" s="128">
        <f t="shared" ref="L24:N24" si="26">1/3</f>
        <v>0.33333333333333331</v>
      </c>
      <c r="M24" s="129">
        <f t="shared" si="26"/>
        <v>0.33333333333333331</v>
      </c>
      <c r="N24" s="129">
        <f t="shared" si="26"/>
        <v>0.33333333333333331</v>
      </c>
      <c r="O24" s="125">
        <v>0</v>
      </c>
      <c r="P24" s="125">
        <v>0</v>
      </c>
      <c r="Q24" s="125">
        <v>0</v>
      </c>
      <c r="R24" s="125">
        <v>0</v>
      </c>
      <c r="S24" s="125">
        <v>0</v>
      </c>
      <c r="T24" s="127">
        <f t="shared" ref="T24:T25" si="27">SUM(H24:S24)</f>
        <v>1</v>
      </c>
      <c r="U24" s="74" t="s">
        <v>156</v>
      </c>
      <c r="V24" s="74" t="s">
        <v>157</v>
      </c>
      <c r="W24" s="73" t="s">
        <v>146</v>
      </c>
      <c r="X24" s="73" t="s">
        <v>146</v>
      </c>
      <c r="Y24" s="73" t="s">
        <v>146</v>
      </c>
      <c r="Z24" s="73">
        <f t="shared" ref="Z24" si="28">SUM(K24:M24)</f>
        <v>0.66666666666666663</v>
      </c>
      <c r="AA24" s="73">
        <f t="shared" ref="AA24" si="29">SUM(K25:M25)</f>
        <v>0.66666666666666663</v>
      </c>
      <c r="AB24" s="84">
        <f>SUM(K25:M25)/SUM(K24:M24)</f>
        <v>1</v>
      </c>
      <c r="AC24" s="83">
        <f t="shared" ref="AC24" si="30">SUM(N24:P24)</f>
        <v>0.33333333333333331</v>
      </c>
      <c r="AD24" s="73">
        <f t="shared" ref="AD24" si="31">SUM(N25:P25)</f>
        <v>0.33333333333333331</v>
      </c>
      <c r="AE24" s="84">
        <f t="shared" ref="AE24" si="32">SUM(N25:P25)/SUM(N24:P24)</f>
        <v>1</v>
      </c>
      <c r="AF24" s="83" t="s">
        <v>589</v>
      </c>
      <c r="AG24" s="83" t="s">
        <v>589</v>
      </c>
      <c r="AH24" s="83" t="s">
        <v>589</v>
      </c>
      <c r="AI24" s="73">
        <f>SUM(H24:M24)</f>
        <v>0.66666666666666663</v>
      </c>
      <c r="AJ24" s="73">
        <f>SUM(H25:M25)</f>
        <v>0.66666666666666663</v>
      </c>
      <c r="AK24" s="73">
        <f>+AJ24/AI24</f>
        <v>1</v>
      </c>
      <c r="AL24" s="73">
        <f>SUM(H24:S24)</f>
        <v>1</v>
      </c>
      <c r="AM24" s="73">
        <f>SUM(H25:S25)</f>
        <v>1</v>
      </c>
      <c r="AN24" s="72">
        <f>+AM24/AL24</f>
        <v>1</v>
      </c>
    </row>
    <row r="25" spans="1:40" s="30" customFormat="1" ht="44.25" customHeight="1" x14ac:dyDescent="0.3">
      <c r="A25" s="103"/>
      <c r="B25" s="103"/>
      <c r="C25" s="103"/>
      <c r="D25" s="74"/>
      <c r="E25" s="103"/>
      <c r="F25" s="103"/>
      <c r="G25" s="37" t="s">
        <v>107</v>
      </c>
      <c r="H25" s="38">
        <v>0</v>
      </c>
      <c r="I25" s="38">
        <v>0</v>
      </c>
      <c r="J25" s="38">
        <v>0</v>
      </c>
      <c r="K25" s="67">
        <v>0</v>
      </c>
      <c r="L25" s="67">
        <v>0.33333333333333331</v>
      </c>
      <c r="M25" s="138">
        <v>0.33333333333333331</v>
      </c>
      <c r="N25" s="67">
        <v>0.33333333333333331</v>
      </c>
      <c r="O25" s="67">
        <v>0</v>
      </c>
      <c r="P25" s="67">
        <v>0</v>
      </c>
      <c r="Q25" s="67">
        <v>0</v>
      </c>
      <c r="R25" s="67">
        <v>0</v>
      </c>
      <c r="S25" s="67">
        <v>0</v>
      </c>
      <c r="T25" s="49">
        <f t="shared" si="27"/>
        <v>1</v>
      </c>
      <c r="U25" s="74"/>
      <c r="V25" s="74"/>
      <c r="W25" s="73"/>
      <c r="X25" s="73"/>
      <c r="Y25" s="73"/>
      <c r="Z25" s="73"/>
      <c r="AA25" s="73"/>
      <c r="AB25" s="84"/>
      <c r="AC25" s="83"/>
      <c r="AD25" s="73"/>
      <c r="AE25" s="84"/>
      <c r="AF25" s="83"/>
      <c r="AG25" s="83"/>
      <c r="AH25" s="83"/>
      <c r="AI25" s="73"/>
      <c r="AJ25" s="73"/>
      <c r="AK25" s="73"/>
      <c r="AL25" s="73"/>
      <c r="AM25" s="73"/>
      <c r="AN25" s="72"/>
    </row>
    <row r="26" spans="1:40" s="30" customFormat="1" ht="44.25" customHeight="1" x14ac:dyDescent="0.3">
      <c r="A26" s="103"/>
      <c r="B26" s="103"/>
      <c r="C26" s="103"/>
      <c r="D26" s="74"/>
      <c r="E26" s="103"/>
      <c r="F26" s="103"/>
      <c r="G26" s="37" t="s">
        <v>108</v>
      </c>
      <c r="H26" s="126">
        <v>0</v>
      </c>
      <c r="I26" s="126">
        <v>0</v>
      </c>
      <c r="J26" s="126">
        <v>0</v>
      </c>
      <c r="K26" s="126">
        <v>0</v>
      </c>
      <c r="L26" s="126">
        <f t="shared" ref="L26:T26" si="33">+L25/L24</f>
        <v>1</v>
      </c>
      <c r="M26" s="125">
        <f t="shared" si="33"/>
        <v>1</v>
      </c>
      <c r="N26" s="125">
        <f t="shared" si="33"/>
        <v>1</v>
      </c>
      <c r="O26" s="126">
        <v>0</v>
      </c>
      <c r="P26" s="126">
        <v>0</v>
      </c>
      <c r="Q26" s="126">
        <v>0</v>
      </c>
      <c r="R26" s="126">
        <v>0</v>
      </c>
      <c r="S26" s="126">
        <v>0</v>
      </c>
      <c r="T26" s="127">
        <f t="shared" si="33"/>
        <v>1</v>
      </c>
      <c r="U26" s="74"/>
      <c r="V26" s="74"/>
      <c r="W26" s="73"/>
      <c r="X26" s="73"/>
      <c r="Y26" s="73"/>
      <c r="Z26" s="73"/>
      <c r="AA26" s="73"/>
      <c r="AB26" s="84"/>
      <c r="AC26" s="83"/>
      <c r="AD26" s="73"/>
      <c r="AE26" s="84"/>
      <c r="AF26" s="83"/>
      <c r="AG26" s="83"/>
      <c r="AH26" s="83"/>
      <c r="AI26" s="73"/>
      <c r="AJ26" s="73"/>
      <c r="AK26" s="73"/>
      <c r="AL26" s="73"/>
      <c r="AM26" s="73"/>
      <c r="AN26" s="72"/>
    </row>
    <row r="27" spans="1:40" s="30" customFormat="1" ht="44.25" customHeight="1" x14ac:dyDescent="0.3">
      <c r="A27" s="103"/>
      <c r="B27" s="103"/>
      <c r="C27" s="103"/>
      <c r="D27" s="74"/>
      <c r="E27" s="103"/>
      <c r="F27" s="103"/>
      <c r="G27" s="37" t="s">
        <v>109</v>
      </c>
      <c r="H27" s="68" t="s">
        <v>110</v>
      </c>
      <c r="I27" s="68" t="s">
        <v>110</v>
      </c>
      <c r="J27" s="68" t="s">
        <v>110</v>
      </c>
      <c r="K27" s="68" t="s">
        <v>110</v>
      </c>
      <c r="L27" s="68" t="s">
        <v>154</v>
      </c>
      <c r="M27" s="68" t="s">
        <v>154</v>
      </c>
      <c r="N27" s="68" t="s">
        <v>154</v>
      </c>
      <c r="O27" s="68" t="s">
        <v>110</v>
      </c>
      <c r="P27" s="68" t="s">
        <v>110</v>
      </c>
      <c r="Q27" s="68" t="s">
        <v>110</v>
      </c>
      <c r="R27" s="68" t="s">
        <v>110</v>
      </c>
      <c r="S27" s="68" t="s">
        <v>110</v>
      </c>
      <c r="T27" s="49" t="s">
        <v>110</v>
      </c>
      <c r="U27" s="74"/>
      <c r="V27" s="74"/>
      <c r="W27" s="73"/>
      <c r="X27" s="73"/>
      <c r="Y27" s="73"/>
      <c r="Z27" s="73"/>
      <c r="AA27" s="73"/>
      <c r="AB27" s="84"/>
      <c r="AC27" s="83"/>
      <c r="AD27" s="73"/>
      <c r="AE27" s="84"/>
      <c r="AF27" s="83"/>
      <c r="AG27" s="83"/>
      <c r="AH27" s="83"/>
      <c r="AI27" s="73"/>
      <c r="AJ27" s="73"/>
      <c r="AK27" s="73"/>
      <c r="AL27" s="73"/>
      <c r="AM27" s="73"/>
      <c r="AN27" s="72"/>
    </row>
    <row r="28" spans="1:40" s="30" customFormat="1" ht="44.25" customHeight="1" x14ac:dyDescent="0.3">
      <c r="A28" s="103" t="s">
        <v>8</v>
      </c>
      <c r="B28" s="103" t="s">
        <v>11</v>
      </c>
      <c r="C28" s="103" t="s">
        <v>7</v>
      </c>
      <c r="D28" s="74">
        <v>6</v>
      </c>
      <c r="E28" s="103" t="s">
        <v>158</v>
      </c>
      <c r="F28" s="104" t="s">
        <v>7</v>
      </c>
      <c r="G28" s="37" t="s">
        <v>106</v>
      </c>
      <c r="H28" s="125">
        <v>0</v>
      </c>
      <c r="I28" s="125">
        <v>0</v>
      </c>
      <c r="J28" s="125">
        <v>0</v>
      </c>
      <c r="K28" s="125">
        <v>0</v>
      </c>
      <c r="L28" s="125">
        <v>0</v>
      </c>
      <c r="M28" s="125">
        <v>0</v>
      </c>
      <c r="N28" s="128">
        <v>0</v>
      </c>
      <c r="O28" s="128">
        <v>0</v>
      </c>
      <c r="P28" s="128">
        <f t="shared" ref="P28:R29" si="34">1/3</f>
        <v>0.33333333333333331</v>
      </c>
      <c r="Q28" s="129">
        <f t="shared" si="34"/>
        <v>0.33333333333333331</v>
      </c>
      <c r="R28" s="129">
        <f t="shared" si="34"/>
        <v>0.33333333333333331</v>
      </c>
      <c r="S28" s="128">
        <v>0</v>
      </c>
      <c r="T28" s="127">
        <f t="shared" ref="T28:T29" si="35">SUM(H28:S28)</f>
        <v>1</v>
      </c>
      <c r="U28" s="74" t="s">
        <v>159</v>
      </c>
      <c r="V28" s="74" t="s">
        <v>160</v>
      </c>
      <c r="W28" s="73" t="s">
        <v>147</v>
      </c>
      <c r="X28" s="73" t="s">
        <v>147</v>
      </c>
      <c r="Y28" s="73" t="s">
        <v>147</v>
      </c>
      <c r="Z28" s="73" t="s">
        <v>147</v>
      </c>
      <c r="AA28" s="73" t="s">
        <v>147</v>
      </c>
      <c r="AB28" s="73" t="s">
        <v>147</v>
      </c>
      <c r="AC28" s="83">
        <f t="shared" ref="AC28" si="36">SUM(N28:P28)</f>
        <v>0.33333333333333331</v>
      </c>
      <c r="AD28" s="73">
        <f t="shared" ref="AD28" si="37">SUM(N29:P29)</f>
        <v>0.33333333333333331</v>
      </c>
      <c r="AE28" s="84">
        <f t="shared" ref="AE28" si="38">SUM(N29:P29)/SUM(N28:P28)</f>
        <v>1</v>
      </c>
      <c r="AF28" s="83">
        <f t="shared" ref="AF28" si="39">SUM(Q28:S28)</f>
        <v>0.66666666666666663</v>
      </c>
      <c r="AG28" s="73">
        <f t="shared" ref="AG28" si="40">SUM(Q29:S29)</f>
        <v>0.66666666666666663</v>
      </c>
      <c r="AH28" s="84">
        <f>SUM(Q29:S29)/SUM(Q28:S28)</f>
        <v>1</v>
      </c>
      <c r="AI28" s="73" t="s">
        <v>147</v>
      </c>
      <c r="AJ28" s="73" t="s">
        <v>147</v>
      </c>
      <c r="AK28" s="73" t="s">
        <v>147</v>
      </c>
      <c r="AL28" s="73">
        <f>SUM(H28:S28)</f>
        <v>1</v>
      </c>
      <c r="AM28" s="73">
        <f>SUM(H29:S29)</f>
        <v>1</v>
      </c>
      <c r="AN28" s="72">
        <f>+AM28/AL28</f>
        <v>1</v>
      </c>
    </row>
    <row r="29" spans="1:40" s="30" customFormat="1" ht="44.25" customHeight="1" x14ac:dyDescent="0.3">
      <c r="A29" s="103"/>
      <c r="B29" s="103"/>
      <c r="C29" s="103"/>
      <c r="D29" s="74"/>
      <c r="E29" s="103"/>
      <c r="F29" s="103"/>
      <c r="G29" s="37" t="s">
        <v>107</v>
      </c>
      <c r="H29" s="38">
        <v>0</v>
      </c>
      <c r="I29" s="38">
        <v>0</v>
      </c>
      <c r="J29" s="138">
        <v>0</v>
      </c>
      <c r="K29" s="67">
        <v>0</v>
      </c>
      <c r="L29" s="67">
        <v>0</v>
      </c>
      <c r="M29" s="38">
        <v>0</v>
      </c>
      <c r="N29" s="67">
        <v>0</v>
      </c>
      <c r="O29" s="67">
        <v>0</v>
      </c>
      <c r="P29" s="67">
        <f t="shared" si="34"/>
        <v>0.33333333333333331</v>
      </c>
      <c r="Q29" s="67">
        <f t="shared" si="34"/>
        <v>0.33333333333333331</v>
      </c>
      <c r="R29" s="67">
        <f t="shared" si="34"/>
        <v>0.33333333333333331</v>
      </c>
      <c r="S29" s="67">
        <v>0</v>
      </c>
      <c r="T29" s="49">
        <f t="shared" si="35"/>
        <v>1</v>
      </c>
      <c r="U29" s="74"/>
      <c r="V29" s="74"/>
      <c r="W29" s="73"/>
      <c r="X29" s="73"/>
      <c r="Y29" s="73"/>
      <c r="Z29" s="73"/>
      <c r="AA29" s="73"/>
      <c r="AB29" s="73"/>
      <c r="AC29" s="83"/>
      <c r="AD29" s="73"/>
      <c r="AE29" s="84"/>
      <c r="AF29" s="83"/>
      <c r="AG29" s="73"/>
      <c r="AH29" s="84"/>
      <c r="AI29" s="73"/>
      <c r="AJ29" s="73"/>
      <c r="AK29" s="73"/>
      <c r="AL29" s="73"/>
      <c r="AM29" s="73"/>
      <c r="AN29" s="72"/>
    </row>
    <row r="30" spans="1:40" s="30" customFormat="1" ht="44.25" customHeight="1" x14ac:dyDescent="0.3">
      <c r="A30" s="103"/>
      <c r="B30" s="103"/>
      <c r="C30" s="103"/>
      <c r="D30" s="74"/>
      <c r="E30" s="103"/>
      <c r="F30" s="103"/>
      <c r="G30" s="37" t="s">
        <v>108</v>
      </c>
      <c r="H30" s="126">
        <v>0</v>
      </c>
      <c r="I30" s="126">
        <v>0</v>
      </c>
      <c r="J30" s="126">
        <v>0</v>
      </c>
      <c r="K30" s="126">
        <v>0</v>
      </c>
      <c r="L30" s="126">
        <v>0</v>
      </c>
      <c r="M30" s="126">
        <v>0</v>
      </c>
      <c r="N30" s="126">
        <v>0</v>
      </c>
      <c r="O30" s="126">
        <v>0</v>
      </c>
      <c r="P30" s="125">
        <f t="shared" ref="P30" si="41">+P29/P28</f>
        <v>1</v>
      </c>
      <c r="Q30" s="125">
        <f t="shared" ref="Q30" si="42">+Q29/Q28</f>
        <v>1</v>
      </c>
      <c r="R30" s="125">
        <f t="shared" ref="R30" si="43">+R29/R28</f>
        <v>1</v>
      </c>
      <c r="S30" s="126">
        <v>0</v>
      </c>
      <c r="T30" s="127">
        <f>+T29/T28</f>
        <v>1</v>
      </c>
      <c r="U30" s="74"/>
      <c r="V30" s="74"/>
      <c r="W30" s="73"/>
      <c r="X30" s="73"/>
      <c r="Y30" s="73"/>
      <c r="Z30" s="73"/>
      <c r="AA30" s="73"/>
      <c r="AB30" s="73"/>
      <c r="AC30" s="83"/>
      <c r="AD30" s="73"/>
      <c r="AE30" s="84"/>
      <c r="AF30" s="83"/>
      <c r="AG30" s="73"/>
      <c r="AH30" s="84"/>
      <c r="AI30" s="73"/>
      <c r="AJ30" s="73"/>
      <c r="AK30" s="73"/>
      <c r="AL30" s="73"/>
      <c r="AM30" s="73"/>
      <c r="AN30" s="72"/>
    </row>
    <row r="31" spans="1:40" s="30" customFormat="1" ht="44.25" customHeight="1" x14ac:dyDescent="0.3">
      <c r="A31" s="103"/>
      <c r="B31" s="103"/>
      <c r="C31" s="103"/>
      <c r="D31" s="74"/>
      <c r="E31" s="103"/>
      <c r="F31" s="103"/>
      <c r="G31" s="37" t="s">
        <v>109</v>
      </c>
      <c r="H31" s="68" t="s">
        <v>110</v>
      </c>
      <c r="I31" s="68" t="s">
        <v>110</v>
      </c>
      <c r="J31" s="68" t="s">
        <v>110</v>
      </c>
      <c r="K31" s="68" t="s">
        <v>110</v>
      </c>
      <c r="L31" s="68" t="s">
        <v>110</v>
      </c>
      <c r="M31" s="68" t="s">
        <v>110</v>
      </c>
      <c r="N31" s="68" t="s">
        <v>110</v>
      </c>
      <c r="O31" s="68" t="s">
        <v>110</v>
      </c>
      <c r="P31" s="118" t="s">
        <v>161</v>
      </c>
      <c r="Q31" s="118" t="s">
        <v>161</v>
      </c>
      <c r="R31" s="118" t="s">
        <v>161</v>
      </c>
      <c r="S31" s="68" t="s">
        <v>110</v>
      </c>
      <c r="T31" s="49" t="s">
        <v>110</v>
      </c>
      <c r="U31" s="74"/>
      <c r="V31" s="74"/>
      <c r="W31" s="73"/>
      <c r="X31" s="73"/>
      <c r="Y31" s="73"/>
      <c r="Z31" s="73"/>
      <c r="AA31" s="73"/>
      <c r="AB31" s="73"/>
      <c r="AC31" s="83"/>
      <c r="AD31" s="73"/>
      <c r="AE31" s="84"/>
      <c r="AF31" s="83"/>
      <c r="AG31" s="73"/>
      <c r="AH31" s="84"/>
      <c r="AI31" s="73"/>
      <c r="AJ31" s="73"/>
      <c r="AK31" s="73"/>
      <c r="AL31" s="73"/>
      <c r="AM31" s="73"/>
      <c r="AN31" s="72"/>
    </row>
    <row r="32" spans="1:40" s="30" customFormat="1" ht="44.25" customHeight="1" x14ac:dyDescent="0.3">
      <c r="A32" s="103" t="s">
        <v>8</v>
      </c>
      <c r="B32" s="103" t="s">
        <v>11</v>
      </c>
      <c r="C32" s="103" t="s">
        <v>7</v>
      </c>
      <c r="D32" s="74">
        <v>7</v>
      </c>
      <c r="E32" s="103" t="s">
        <v>162</v>
      </c>
      <c r="F32" s="104" t="s">
        <v>7</v>
      </c>
      <c r="G32" s="37" t="s">
        <v>106</v>
      </c>
      <c r="H32" s="128">
        <v>0</v>
      </c>
      <c r="I32" s="128">
        <v>0</v>
      </c>
      <c r="J32" s="128">
        <v>0</v>
      </c>
      <c r="K32" s="128">
        <v>0</v>
      </c>
      <c r="L32" s="128">
        <v>0</v>
      </c>
      <c r="M32" s="128">
        <v>0.5</v>
      </c>
      <c r="N32" s="128">
        <v>0</v>
      </c>
      <c r="O32" s="128">
        <v>0</v>
      </c>
      <c r="P32" s="128">
        <v>0</v>
      </c>
      <c r="Q32" s="128">
        <v>0</v>
      </c>
      <c r="R32" s="128">
        <v>0</v>
      </c>
      <c r="S32" s="125">
        <v>0.5</v>
      </c>
      <c r="T32" s="127">
        <f t="shared" ref="T32:T33" si="44">SUM(H32:S32)</f>
        <v>1</v>
      </c>
      <c r="U32" s="74" t="s">
        <v>565</v>
      </c>
      <c r="V32" s="74" t="s">
        <v>557</v>
      </c>
      <c r="W32" s="73" t="s">
        <v>146</v>
      </c>
      <c r="X32" s="73" t="s">
        <v>146</v>
      </c>
      <c r="Y32" s="73" t="s">
        <v>146</v>
      </c>
      <c r="Z32" s="73">
        <f t="shared" ref="Z32" si="45">SUM(K32:M32)</f>
        <v>0.5</v>
      </c>
      <c r="AA32" s="73">
        <f t="shared" ref="AA32" si="46">SUM(K33:M33)</f>
        <v>0.5</v>
      </c>
      <c r="AB32" s="84">
        <f>SUM(K33:M33)/SUM(K32:M32)</f>
        <v>1</v>
      </c>
      <c r="AC32" s="112" t="s">
        <v>147</v>
      </c>
      <c r="AD32" s="112" t="s">
        <v>147</v>
      </c>
      <c r="AE32" s="112" t="s">
        <v>147</v>
      </c>
      <c r="AF32" s="83">
        <f t="shared" ref="AF32" si="47">SUM(Q32:S32)</f>
        <v>0.5</v>
      </c>
      <c r="AG32" s="73">
        <f t="shared" ref="AG32" si="48">SUM(Q33:S33)</f>
        <v>0.5</v>
      </c>
      <c r="AH32" s="84">
        <f>SUM(Q33:S33)/SUM(Q32:S32)</f>
        <v>1</v>
      </c>
      <c r="AI32" s="73">
        <f>SUM(H32:M32)</f>
        <v>0.5</v>
      </c>
      <c r="AJ32" s="73">
        <f>SUM(H33:M33)</f>
        <v>0.5</v>
      </c>
      <c r="AK32" s="73">
        <f>+AJ32/AI32</f>
        <v>1</v>
      </c>
      <c r="AL32" s="73">
        <f>SUM(H32:S32)</f>
        <v>1</v>
      </c>
      <c r="AM32" s="73">
        <f>SUM(H33:S33)</f>
        <v>1</v>
      </c>
      <c r="AN32" s="72">
        <f>+AM32/AL32</f>
        <v>1</v>
      </c>
    </row>
    <row r="33" spans="1:40" s="30" customFormat="1" ht="44.25" customHeight="1" x14ac:dyDescent="0.3">
      <c r="A33" s="103"/>
      <c r="B33" s="103"/>
      <c r="C33" s="103"/>
      <c r="D33" s="74"/>
      <c r="E33" s="103"/>
      <c r="F33" s="103"/>
      <c r="G33" s="37" t="s">
        <v>107</v>
      </c>
      <c r="H33" s="38">
        <v>0</v>
      </c>
      <c r="I33" s="38">
        <v>0</v>
      </c>
      <c r="J33" s="138">
        <v>0</v>
      </c>
      <c r="K33" s="67">
        <v>0</v>
      </c>
      <c r="L33" s="67">
        <v>0</v>
      </c>
      <c r="M33" s="38">
        <v>0.5</v>
      </c>
      <c r="N33" s="67">
        <v>0</v>
      </c>
      <c r="O33" s="67">
        <v>0</v>
      </c>
      <c r="P33" s="67">
        <v>0</v>
      </c>
      <c r="Q33" s="67">
        <v>0</v>
      </c>
      <c r="R33" s="67">
        <v>0</v>
      </c>
      <c r="S33" s="38">
        <v>0.5</v>
      </c>
      <c r="T33" s="49">
        <f t="shared" si="44"/>
        <v>1</v>
      </c>
      <c r="U33" s="74"/>
      <c r="V33" s="74"/>
      <c r="W33" s="73"/>
      <c r="X33" s="73"/>
      <c r="Y33" s="73"/>
      <c r="Z33" s="73"/>
      <c r="AA33" s="73"/>
      <c r="AB33" s="84"/>
      <c r="AC33" s="112"/>
      <c r="AD33" s="112"/>
      <c r="AE33" s="112"/>
      <c r="AF33" s="83"/>
      <c r="AG33" s="73"/>
      <c r="AH33" s="84"/>
      <c r="AI33" s="73"/>
      <c r="AJ33" s="73"/>
      <c r="AK33" s="73"/>
      <c r="AL33" s="73"/>
      <c r="AM33" s="73"/>
      <c r="AN33" s="72"/>
    </row>
    <row r="34" spans="1:40" s="30" customFormat="1" ht="44.25" customHeight="1" x14ac:dyDescent="0.3">
      <c r="A34" s="103"/>
      <c r="B34" s="103"/>
      <c r="C34" s="103"/>
      <c r="D34" s="74"/>
      <c r="E34" s="103"/>
      <c r="F34" s="103"/>
      <c r="G34" s="37" t="s">
        <v>108</v>
      </c>
      <c r="H34" s="126">
        <v>0</v>
      </c>
      <c r="I34" s="126">
        <v>0</v>
      </c>
      <c r="J34" s="126">
        <v>0</v>
      </c>
      <c r="K34" s="126">
        <v>0</v>
      </c>
      <c r="L34" s="126">
        <v>0</v>
      </c>
      <c r="M34" s="126">
        <f t="shared" ref="M34:T34" si="49">+M33/M32</f>
        <v>1</v>
      </c>
      <c r="N34" s="126">
        <v>0</v>
      </c>
      <c r="O34" s="126">
        <v>0</v>
      </c>
      <c r="P34" s="126">
        <v>0</v>
      </c>
      <c r="Q34" s="126">
        <v>0</v>
      </c>
      <c r="R34" s="126">
        <v>0</v>
      </c>
      <c r="S34" s="125">
        <f t="shared" si="49"/>
        <v>1</v>
      </c>
      <c r="T34" s="127">
        <f t="shared" si="49"/>
        <v>1</v>
      </c>
      <c r="U34" s="74"/>
      <c r="V34" s="74"/>
      <c r="W34" s="73"/>
      <c r="X34" s="73"/>
      <c r="Y34" s="73"/>
      <c r="Z34" s="73"/>
      <c r="AA34" s="73"/>
      <c r="AB34" s="84"/>
      <c r="AC34" s="112"/>
      <c r="AD34" s="112"/>
      <c r="AE34" s="112"/>
      <c r="AF34" s="83"/>
      <c r="AG34" s="73"/>
      <c r="AH34" s="84"/>
      <c r="AI34" s="73"/>
      <c r="AJ34" s="73"/>
      <c r="AK34" s="73"/>
      <c r="AL34" s="73"/>
      <c r="AM34" s="73"/>
      <c r="AN34" s="72"/>
    </row>
    <row r="35" spans="1:40" s="30" customFormat="1" ht="44.25" customHeight="1" x14ac:dyDescent="0.3">
      <c r="A35" s="103"/>
      <c r="B35" s="103"/>
      <c r="C35" s="103"/>
      <c r="D35" s="74"/>
      <c r="E35" s="103"/>
      <c r="F35" s="103"/>
      <c r="G35" s="37" t="s">
        <v>109</v>
      </c>
      <c r="H35" s="68" t="s">
        <v>110</v>
      </c>
      <c r="I35" s="68" t="s">
        <v>110</v>
      </c>
      <c r="J35" s="68" t="s">
        <v>110</v>
      </c>
      <c r="K35" s="68" t="s">
        <v>110</v>
      </c>
      <c r="L35" s="68" t="s">
        <v>110</v>
      </c>
      <c r="M35" s="68" t="s">
        <v>163</v>
      </c>
      <c r="N35" s="68" t="s">
        <v>110</v>
      </c>
      <c r="O35" s="68" t="s">
        <v>110</v>
      </c>
      <c r="P35" s="68" t="s">
        <v>110</v>
      </c>
      <c r="Q35" s="68" t="s">
        <v>110</v>
      </c>
      <c r="R35" s="68" t="s">
        <v>110</v>
      </c>
      <c r="S35" s="118" t="s">
        <v>163</v>
      </c>
      <c r="T35" s="49" t="s">
        <v>110</v>
      </c>
      <c r="U35" s="74"/>
      <c r="V35" s="74"/>
      <c r="W35" s="73"/>
      <c r="X35" s="73"/>
      <c r="Y35" s="73"/>
      <c r="Z35" s="73"/>
      <c r="AA35" s="73"/>
      <c r="AB35" s="84"/>
      <c r="AC35" s="112"/>
      <c r="AD35" s="112"/>
      <c r="AE35" s="112"/>
      <c r="AF35" s="83"/>
      <c r="AG35" s="73"/>
      <c r="AH35" s="84"/>
      <c r="AI35" s="73"/>
      <c r="AJ35" s="73"/>
      <c r="AK35" s="73"/>
      <c r="AL35" s="73"/>
      <c r="AM35" s="73"/>
      <c r="AN35" s="72"/>
    </row>
    <row r="36" spans="1:40" s="1" customFormat="1" ht="44.25" customHeight="1" x14ac:dyDescent="0.3">
      <c r="A36" s="103" t="s">
        <v>164</v>
      </c>
      <c r="B36" s="103" t="s">
        <v>14</v>
      </c>
      <c r="C36" s="103" t="s">
        <v>15</v>
      </c>
      <c r="D36" s="74">
        <v>8</v>
      </c>
      <c r="E36" s="103" t="s">
        <v>165</v>
      </c>
      <c r="F36" s="103" t="s">
        <v>15</v>
      </c>
      <c r="G36" s="37" t="s">
        <v>106</v>
      </c>
      <c r="H36" s="125">
        <v>0</v>
      </c>
      <c r="I36" s="125">
        <v>0</v>
      </c>
      <c r="J36" s="125">
        <v>0</v>
      </c>
      <c r="K36" s="125">
        <v>0.4</v>
      </c>
      <c r="L36" s="125">
        <v>0</v>
      </c>
      <c r="M36" s="125">
        <v>0.6</v>
      </c>
      <c r="N36" s="128">
        <v>0</v>
      </c>
      <c r="O36" s="128">
        <v>0</v>
      </c>
      <c r="P36" s="128">
        <v>0</v>
      </c>
      <c r="Q36" s="129">
        <v>0</v>
      </c>
      <c r="R36" s="125">
        <v>0</v>
      </c>
      <c r="S36" s="128">
        <v>0</v>
      </c>
      <c r="T36" s="127">
        <f t="shared" ref="T36" si="50">SUM(H36:S36)</f>
        <v>1</v>
      </c>
      <c r="U36" s="74" t="s">
        <v>166</v>
      </c>
      <c r="V36" s="74" t="s">
        <v>167</v>
      </c>
      <c r="W36" s="73" t="s">
        <v>146</v>
      </c>
      <c r="X36" s="73" t="s">
        <v>146</v>
      </c>
      <c r="Y36" s="73" t="s">
        <v>146</v>
      </c>
      <c r="Z36" s="73">
        <f t="shared" ref="Z36" si="51">SUM(K36:M36)</f>
        <v>1</v>
      </c>
      <c r="AA36" s="73">
        <f t="shared" ref="AA36" si="52">SUM(K37:M37)</f>
        <v>1</v>
      </c>
      <c r="AB36" s="84">
        <f>SUM(K37:M37)/SUM(K36:M36)</f>
        <v>1</v>
      </c>
      <c r="AC36" s="112" t="s">
        <v>168</v>
      </c>
      <c r="AD36" s="112" t="s">
        <v>168</v>
      </c>
      <c r="AE36" s="112" t="s">
        <v>168</v>
      </c>
      <c r="AF36" s="112" t="s">
        <v>168</v>
      </c>
      <c r="AG36" s="112" t="s">
        <v>168</v>
      </c>
      <c r="AH36" s="112" t="s">
        <v>168</v>
      </c>
      <c r="AI36" s="73">
        <f>SUM(H36:M36)</f>
        <v>1</v>
      </c>
      <c r="AJ36" s="73">
        <f>SUM(H37:M37)</f>
        <v>1</v>
      </c>
      <c r="AK36" s="73">
        <f>+AJ36/AI36</f>
        <v>1</v>
      </c>
      <c r="AL36" s="73">
        <f>SUM(H36:S36)</f>
        <v>1</v>
      </c>
      <c r="AM36" s="73">
        <f>SUM(H37:S37)</f>
        <v>1</v>
      </c>
      <c r="AN36" s="72">
        <f>+AM36/AL36</f>
        <v>1</v>
      </c>
    </row>
    <row r="37" spans="1:40" s="30" customFormat="1" ht="44.25" customHeight="1" x14ac:dyDescent="0.3">
      <c r="A37" s="103"/>
      <c r="B37" s="103"/>
      <c r="C37" s="103"/>
      <c r="D37" s="74"/>
      <c r="E37" s="103"/>
      <c r="F37" s="103"/>
      <c r="G37" s="37" t="s">
        <v>107</v>
      </c>
      <c r="H37" s="38">
        <v>0</v>
      </c>
      <c r="I37" s="38">
        <v>0</v>
      </c>
      <c r="J37" s="138">
        <v>0</v>
      </c>
      <c r="K37" s="138">
        <v>0.4</v>
      </c>
      <c r="L37" s="38">
        <v>0</v>
      </c>
      <c r="M37" s="67">
        <v>0.6</v>
      </c>
      <c r="N37" s="38">
        <v>0</v>
      </c>
      <c r="O37" s="38">
        <v>0</v>
      </c>
      <c r="P37" s="38">
        <v>0</v>
      </c>
      <c r="Q37" s="38">
        <v>0</v>
      </c>
      <c r="R37" s="38">
        <v>0</v>
      </c>
      <c r="S37" s="38">
        <v>0</v>
      </c>
      <c r="T37" s="49">
        <f t="shared" ref="T37" si="53">SUM(H37:S37)</f>
        <v>1</v>
      </c>
      <c r="U37" s="74"/>
      <c r="V37" s="74"/>
      <c r="W37" s="73"/>
      <c r="X37" s="73"/>
      <c r="Y37" s="73"/>
      <c r="Z37" s="73"/>
      <c r="AA37" s="73"/>
      <c r="AB37" s="84"/>
      <c r="AC37" s="112"/>
      <c r="AD37" s="112"/>
      <c r="AE37" s="112"/>
      <c r="AF37" s="112"/>
      <c r="AG37" s="112"/>
      <c r="AH37" s="112"/>
      <c r="AI37" s="73"/>
      <c r="AJ37" s="73"/>
      <c r="AK37" s="73"/>
      <c r="AL37" s="73"/>
      <c r="AM37" s="73"/>
      <c r="AN37" s="72"/>
    </row>
    <row r="38" spans="1:40" s="30" customFormat="1" ht="44.25" customHeight="1" x14ac:dyDescent="0.3">
      <c r="A38" s="103"/>
      <c r="B38" s="103"/>
      <c r="C38" s="103"/>
      <c r="D38" s="74"/>
      <c r="E38" s="103"/>
      <c r="F38" s="103"/>
      <c r="G38" s="37" t="s">
        <v>108</v>
      </c>
      <c r="H38" s="126">
        <v>0</v>
      </c>
      <c r="I38" s="126">
        <v>0</v>
      </c>
      <c r="J38" s="126">
        <v>0</v>
      </c>
      <c r="K38" s="126">
        <f t="shared" ref="K38" si="54">+K37/K36</f>
        <v>1</v>
      </c>
      <c r="L38" s="126">
        <v>0</v>
      </c>
      <c r="M38" s="126">
        <f t="shared" ref="M38:O38" si="55">+M37/M36</f>
        <v>1</v>
      </c>
      <c r="N38" s="126">
        <v>0</v>
      </c>
      <c r="O38" s="126">
        <v>0</v>
      </c>
      <c r="P38" s="126">
        <v>0</v>
      </c>
      <c r="Q38" s="126">
        <v>0</v>
      </c>
      <c r="R38" s="126">
        <v>0</v>
      </c>
      <c r="S38" s="126">
        <v>0</v>
      </c>
      <c r="T38" s="127">
        <f>+T37/T36</f>
        <v>1</v>
      </c>
      <c r="U38" s="74"/>
      <c r="V38" s="74"/>
      <c r="W38" s="73"/>
      <c r="X38" s="73"/>
      <c r="Y38" s="73"/>
      <c r="Z38" s="73"/>
      <c r="AA38" s="73"/>
      <c r="AB38" s="84"/>
      <c r="AC38" s="112"/>
      <c r="AD38" s="112"/>
      <c r="AE38" s="112"/>
      <c r="AF38" s="112"/>
      <c r="AG38" s="112"/>
      <c r="AH38" s="112"/>
      <c r="AI38" s="73"/>
      <c r="AJ38" s="73"/>
      <c r="AK38" s="73"/>
      <c r="AL38" s="73"/>
      <c r="AM38" s="73"/>
      <c r="AN38" s="72"/>
    </row>
    <row r="39" spans="1:40" s="1" customFormat="1" ht="44.25" customHeight="1" x14ac:dyDescent="0.3">
      <c r="A39" s="103"/>
      <c r="B39" s="103"/>
      <c r="C39" s="103"/>
      <c r="D39" s="74"/>
      <c r="E39" s="103"/>
      <c r="F39" s="103"/>
      <c r="G39" s="37" t="s">
        <v>109</v>
      </c>
      <c r="H39" s="68" t="s">
        <v>110</v>
      </c>
      <c r="I39" s="68" t="s">
        <v>110</v>
      </c>
      <c r="J39" s="68" t="s">
        <v>110</v>
      </c>
      <c r="K39" s="118" t="s">
        <v>169</v>
      </c>
      <c r="L39" s="68" t="s">
        <v>110</v>
      </c>
      <c r="M39" s="68" t="s">
        <v>170</v>
      </c>
      <c r="N39" s="68" t="s">
        <v>110</v>
      </c>
      <c r="O39" s="68" t="s">
        <v>110</v>
      </c>
      <c r="P39" s="68" t="s">
        <v>110</v>
      </c>
      <c r="Q39" s="68" t="s">
        <v>110</v>
      </c>
      <c r="R39" s="68" t="s">
        <v>110</v>
      </c>
      <c r="S39" s="68" t="s">
        <v>110</v>
      </c>
      <c r="T39" s="49" t="s">
        <v>110</v>
      </c>
      <c r="U39" s="74"/>
      <c r="V39" s="74"/>
      <c r="W39" s="73"/>
      <c r="X39" s="73"/>
      <c r="Y39" s="73"/>
      <c r="Z39" s="73"/>
      <c r="AA39" s="73"/>
      <c r="AB39" s="84"/>
      <c r="AC39" s="112"/>
      <c r="AD39" s="112"/>
      <c r="AE39" s="112"/>
      <c r="AF39" s="112"/>
      <c r="AG39" s="112"/>
      <c r="AH39" s="112"/>
      <c r="AI39" s="73"/>
      <c r="AJ39" s="73"/>
      <c r="AK39" s="73"/>
      <c r="AL39" s="73"/>
      <c r="AM39" s="73"/>
      <c r="AN39" s="72"/>
    </row>
    <row r="40" spans="1:40" s="1" customFormat="1" ht="44.25" customHeight="1" x14ac:dyDescent="0.3">
      <c r="A40" s="103" t="s">
        <v>164</v>
      </c>
      <c r="B40" s="103" t="s">
        <v>17</v>
      </c>
      <c r="C40" s="103" t="s">
        <v>25</v>
      </c>
      <c r="D40" s="74">
        <v>9</v>
      </c>
      <c r="E40" s="103" t="s">
        <v>171</v>
      </c>
      <c r="F40" s="103" t="s">
        <v>15</v>
      </c>
      <c r="G40" s="37" t="s">
        <v>106</v>
      </c>
      <c r="H40" s="125">
        <v>0</v>
      </c>
      <c r="I40" s="125">
        <v>9.0899999999999995E-2</v>
      </c>
      <c r="J40" s="125">
        <v>9.0899999999999995E-2</v>
      </c>
      <c r="K40" s="125">
        <v>9.0899999999999995E-2</v>
      </c>
      <c r="L40" s="125">
        <v>9.0899999999999995E-2</v>
      </c>
      <c r="M40" s="125">
        <v>9.0899999999999995E-2</v>
      </c>
      <c r="N40" s="125">
        <v>9.0899999999999995E-2</v>
      </c>
      <c r="O40" s="125">
        <v>9.0899999999999995E-2</v>
      </c>
      <c r="P40" s="125">
        <v>9.0899999999999995E-2</v>
      </c>
      <c r="Q40" s="125">
        <v>9.0899999999999995E-2</v>
      </c>
      <c r="R40" s="125">
        <v>9.0899999999999995E-2</v>
      </c>
      <c r="S40" s="128">
        <v>9.0999999999999998E-2</v>
      </c>
      <c r="T40" s="127">
        <f t="shared" ref="T40" si="56">SUM(H40:S40)</f>
        <v>0.99999999999999989</v>
      </c>
      <c r="U40" s="74" t="s">
        <v>172</v>
      </c>
      <c r="V40" s="74" t="s">
        <v>173</v>
      </c>
      <c r="W40" s="73">
        <f t="shared" ref="W40" si="57">SUM(H40:J40)</f>
        <v>0.18179999999999999</v>
      </c>
      <c r="X40" s="73">
        <f t="shared" ref="X40" si="58">SUM(H41:J41)</f>
        <v>0.18179999999999999</v>
      </c>
      <c r="Y40" s="73">
        <f t="shared" ref="Y40" si="59">SUM(H41:J41)/SUM(H40:J40)</f>
        <v>1</v>
      </c>
      <c r="Z40" s="73">
        <f t="shared" ref="Z40" si="60">SUM(K40:M40)</f>
        <v>0.2727</v>
      </c>
      <c r="AA40" s="73">
        <f t="shared" ref="AA40" si="61">SUM(K41:M41)</f>
        <v>0.2727</v>
      </c>
      <c r="AB40" s="84">
        <f t="shared" ref="AB40" si="62">SUM(K41:M41)/SUM(K40:M40)</f>
        <v>1</v>
      </c>
      <c r="AC40" s="83">
        <f t="shared" ref="AC40" si="63">SUM(N40:P40)</f>
        <v>0.2727</v>
      </c>
      <c r="AD40" s="73">
        <f t="shared" ref="AD40" si="64">SUM(N41:P41)</f>
        <v>0.2727</v>
      </c>
      <c r="AE40" s="84">
        <f t="shared" ref="AE40" si="65">SUM(N41:P41)/SUM(N40:P40)</f>
        <v>1</v>
      </c>
      <c r="AF40" s="83">
        <f t="shared" ref="AF40" si="66">SUM(Q40:S40)</f>
        <v>0.27279999999999999</v>
      </c>
      <c r="AG40" s="73">
        <f t="shared" ref="AG40" si="67">SUM(Q41:S41)</f>
        <v>0.27279999999999999</v>
      </c>
      <c r="AH40" s="84">
        <f t="shared" ref="AH40" si="68">SUM(Q41:S41)/SUM(Q40:S40)</f>
        <v>1</v>
      </c>
      <c r="AI40" s="73">
        <f>SUM(H40:M40)</f>
        <v>0.45449999999999996</v>
      </c>
      <c r="AJ40" s="73">
        <f>SUM(H41:M41)</f>
        <v>0.45449999999999996</v>
      </c>
      <c r="AK40" s="73">
        <f>+AJ40/AI40</f>
        <v>1</v>
      </c>
      <c r="AL40" s="73">
        <f>SUM(H40:S40)</f>
        <v>0.99999999999999989</v>
      </c>
      <c r="AM40" s="73">
        <f>SUM(H41:S41)</f>
        <v>0.99999999999999989</v>
      </c>
      <c r="AN40" s="72">
        <f>+AM40/AL40</f>
        <v>1</v>
      </c>
    </row>
    <row r="41" spans="1:40" s="30" customFormat="1" ht="44.25" customHeight="1" x14ac:dyDescent="0.3">
      <c r="A41" s="103"/>
      <c r="B41" s="103"/>
      <c r="C41" s="103"/>
      <c r="D41" s="74"/>
      <c r="E41" s="103"/>
      <c r="F41" s="103"/>
      <c r="G41" s="37" t="s">
        <v>107</v>
      </c>
      <c r="H41" s="38">
        <v>0</v>
      </c>
      <c r="I41" s="66">
        <v>9.0899999999999995E-2</v>
      </c>
      <c r="J41" s="67">
        <v>9.0899999999999995E-2</v>
      </c>
      <c r="K41" s="138">
        <v>9.0899999999999995E-2</v>
      </c>
      <c r="L41" s="67">
        <v>9.0899999999999995E-2</v>
      </c>
      <c r="M41" s="67">
        <v>9.0899999999999995E-2</v>
      </c>
      <c r="N41" s="67">
        <v>9.0899999999999995E-2</v>
      </c>
      <c r="O41" s="67">
        <v>9.0899999999999995E-2</v>
      </c>
      <c r="P41" s="67">
        <v>9.0899999999999995E-2</v>
      </c>
      <c r="Q41" s="67">
        <v>9.0899999999999995E-2</v>
      </c>
      <c r="R41" s="67">
        <v>9.0899999999999995E-2</v>
      </c>
      <c r="S41" s="67">
        <v>9.0999999999999998E-2</v>
      </c>
      <c r="T41" s="49">
        <f t="shared" ref="T41" si="69">SUM(H41:S41)</f>
        <v>0.99999999999999989</v>
      </c>
      <c r="U41" s="74"/>
      <c r="V41" s="74"/>
      <c r="W41" s="73"/>
      <c r="X41" s="73"/>
      <c r="Y41" s="73"/>
      <c r="Z41" s="73"/>
      <c r="AA41" s="73"/>
      <c r="AB41" s="84"/>
      <c r="AC41" s="83"/>
      <c r="AD41" s="73"/>
      <c r="AE41" s="84"/>
      <c r="AF41" s="83"/>
      <c r="AG41" s="73"/>
      <c r="AH41" s="84"/>
      <c r="AI41" s="73"/>
      <c r="AJ41" s="73"/>
      <c r="AK41" s="73"/>
      <c r="AL41" s="73"/>
      <c r="AM41" s="73"/>
      <c r="AN41" s="72"/>
    </row>
    <row r="42" spans="1:40" s="30" customFormat="1" ht="44.25" customHeight="1" x14ac:dyDescent="0.3">
      <c r="A42" s="103"/>
      <c r="B42" s="103"/>
      <c r="C42" s="103"/>
      <c r="D42" s="74"/>
      <c r="E42" s="103"/>
      <c r="F42" s="103"/>
      <c r="G42" s="37" t="s">
        <v>108</v>
      </c>
      <c r="H42" s="126">
        <v>0</v>
      </c>
      <c r="I42" s="126">
        <f t="shared" ref="I42" si="70">+I41/I40</f>
        <v>1</v>
      </c>
      <c r="J42" s="126">
        <f t="shared" ref="J42" si="71">+J41/J40</f>
        <v>1</v>
      </c>
      <c r="K42" s="126">
        <f t="shared" ref="K42" si="72">+K41/K40</f>
        <v>1</v>
      </c>
      <c r="L42" s="126">
        <f t="shared" ref="L42" si="73">+L41/L40</f>
        <v>1</v>
      </c>
      <c r="M42" s="126">
        <f t="shared" ref="M42:O42" si="74">+M41/M40</f>
        <v>1</v>
      </c>
      <c r="N42" s="125">
        <f t="shared" si="74"/>
        <v>1</v>
      </c>
      <c r="O42" s="125">
        <f t="shared" si="74"/>
        <v>1</v>
      </c>
      <c r="P42" s="125">
        <f t="shared" ref="P42" si="75">+P41/P40</f>
        <v>1</v>
      </c>
      <c r="Q42" s="125">
        <f t="shared" ref="Q42" si="76">+Q41/Q40</f>
        <v>1</v>
      </c>
      <c r="R42" s="125">
        <f t="shared" ref="R42" si="77">+R41/R40</f>
        <v>1</v>
      </c>
      <c r="S42" s="125">
        <f t="shared" ref="S42" si="78">+S41/S40</f>
        <v>1</v>
      </c>
      <c r="T42" s="127">
        <f>+T41/T40</f>
        <v>1</v>
      </c>
      <c r="U42" s="74"/>
      <c r="V42" s="74"/>
      <c r="W42" s="73"/>
      <c r="X42" s="73"/>
      <c r="Y42" s="73"/>
      <c r="Z42" s="73"/>
      <c r="AA42" s="73"/>
      <c r="AB42" s="84"/>
      <c r="AC42" s="83"/>
      <c r="AD42" s="73"/>
      <c r="AE42" s="84"/>
      <c r="AF42" s="83"/>
      <c r="AG42" s="73"/>
      <c r="AH42" s="84"/>
      <c r="AI42" s="73"/>
      <c r="AJ42" s="73"/>
      <c r="AK42" s="73"/>
      <c r="AL42" s="73"/>
      <c r="AM42" s="73"/>
      <c r="AN42" s="72"/>
    </row>
    <row r="43" spans="1:40" s="1" customFormat="1" ht="44.25" customHeight="1" x14ac:dyDescent="0.3">
      <c r="A43" s="103"/>
      <c r="B43" s="103"/>
      <c r="C43" s="103"/>
      <c r="D43" s="74"/>
      <c r="E43" s="103"/>
      <c r="F43" s="103"/>
      <c r="G43" s="37" t="s">
        <v>109</v>
      </c>
      <c r="H43" s="68" t="s">
        <v>110</v>
      </c>
      <c r="I43" s="68" t="s">
        <v>174</v>
      </c>
      <c r="J43" s="68" t="s">
        <v>174</v>
      </c>
      <c r="K43" s="68" t="s">
        <v>174</v>
      </c>
      <c r="L43" s="68" t="s">
        <v>174</v>
      </c>
      <c r="M43" s="68" t="s">
        <v>174</v>
      </c>
      <c r="N43" s="68" t="s">
        <v>174</v>
      </c>
      <c r="O43" s="68" t="s">
        <v>174</v>
      </c>
      <c r="P43" s="68" t="s">
        <v>174</v>
      </c>
      <c r="Q43" s="68" t="s">
        <v>174</v>
      </c>
      <c r="R43" s="68" t="s">
        <v>174</v>
      </c>
      <c r="S43" s="68" t="s">
        <v>174</v>
      </c>
      <c r="T43" s="49" t="s">
        <v>110</v>
      </c>
      <c r="U43" s="74"/>
      <c r="V43" s="74"/>
      <c r="W43" s="73"/>
      <c r="X43" s="73"/>
      <c r="Y43" s="73"/>
      <c r="Z43" s="73"/>
      <c r="AA43" s="73"/>
      <c r="AB43" s="84"/>
      <c r="AC43" s="83"/>
      <c r="AD43" s="73"/>
      <c r="AE43" s="84"/>
      <c r="AF43" s="83"/>
      <c r="AG43" s="73"/>
      <c r="AH43" s="84"/>
      <c r="AI43" s="73"/>
      <c r="AJ43" s="73"/>
      <c r="AK43" s="73"/>
      <c r="AL43" s="73"/>
      <c r="AM43" s="73"/>
      <c r="AN43" s="72"/>
    </row>
    <row r="44" spans="1:40" s="1" customFormat="1" ht="44.25" customHeight="1" x14ac:dyDescent="0.3">
      <c r="A44" s="103" t="s">
        <v>164</v>
      </c>
      <c r="B44" s="103" t="s">
        <v>20</v>
      </c>
      <c r="C44" s="103" t="s">
        <v>21</v>
      </c>
      <c r="D44" s="74">
        <v>10</v>
      </c>
      <c r="E44" s="103" t="s">
        <v>175</v>
      </c>
      <c r="F44" s="104" t="s">
        <v>21</v>
      </c>
      <c r="G44" s="37" t="s">
        <v>106</v>
      </c>
      <c r="H44" s="125">
        <v>0</v>
      </c>
      <c r="I44" s="125">
        <v>0</v>
      </c>
      <c r="J44" s="125">
        <v>0.5</v>
      </c>
      <c r="K44" s="125">
        <v>0</v>
      </c>
      <c r="L44" s="125">
        <v>0</v>
      </c>
      <c r="M44" s="125">
        <v>0</v>
      </c>
      <c r="N44" s="128">
        <v>0</v>
      </c>
      <c r="O44" s="128">
        <v>0</v>
      </c>
      <c r="P44" s="128">
        <v>0.5</v>
      </c>
      <c r="Q44" s="129">
        <v>0</v>
      </c>
      <c r="R44" s="129">
        <v>0</v>
      </c>
      <c r="S44" s="128">
        <v>0</v>
      </c>
      <c r="T44" s="127">
        <f>SUM(H44:S44)</f>
        <v>1</v>
      </c>
      <c r="U44" s="74" t="s">
        <v>176</v>
      </c>
      <c r="V44" s="74" t="s">
        <v>177</v>
      </c>
      <c r="W44" s="73">
        <f t="shared" ref="W44" si="79">SUM(H44:J44)</f>
        <v>0.5</v>
      </c>
      <c r="X44" s="73">
        <f t="shared" ref="X44" si="80">SUM(H45:J45)</f>
        <v>0.5</v>
      </c>
      <c r="Y44" s="73">
        <f t="shared" ref="Y44" si="81">SUM(H45:J45)/SUM(H44:J44)</f>
        <v>1</v>
      </c>
      <c r="Z44" s="73" t="s">
        <v>146</v>
      </c>
      <c r="AA44" s="73" t="s">
        <v>146</v>
      </c>
      <c r="AB44" s="73" t="s">
        <v>146</v>
      </c>
      <c r="AC44" s="83">
        <f t="shared" ref="AC44" si="82">SUM(N44:P44)</f>
        <v>0.5</v>
      </c>
      <c r="AD44" s="73">
        <f t="shared" ref="AD44" si="83">SUM(N45:P45)</f>
        <v>0.5</v>
      </c>
      <c r="AE44" s="84">
        <f t="shared" ref="AE44" si="84">SUM(N45:P45)/SUM(N44:P44)</f>
        <v>1</v>
      </c>
      <c r="AF44" s="112" t="s">
        <v>590</v>
      </c>
      <c r="AG44" s="112" t="s">
        <v>590</v>
      </c>
      <c r="AH44" s="112" t="s">
        <v>590</v>
      </c>
      <c r="AI44" s="73">
        <f>SUM(H44:M44)</f>
        <v>0.5</v>
      </c>
      <c r="AJ44" s="73">
        <f>SUM(H45:M45)</f>
        <v>0.5</v>
      </c>
      <c r="AK44" s="73">
        <f>+AJ44/AI44</f>
        <v>1</v>
      </c>
      <c r="AL44" s="73">
        <f>SUM(H44:S44)</f>
        <v>1</v>
      </c>
      <c r="AM44" s="73">
        <f>SUM(H45:S45)</f>
        <v>1</v>
      </c>
      <c r="AN44" s="72">
        <f>+AM44/AL44</f>
        <v>1</v>
      </c>
    </row>
    <row r="45" spans="1:40" s="30" customFormat="1" ht="44.25" customHeight="1" x14ac:dyDescent="0.3">
      <c r="A45" s="103"/>
      <c r="B45" s="103"/>
      <c r="C45" s="103"/>
      <c r="D45" s="74"/>
      <c r="E45" s="103"/>
      <c r="F45" s="103"/>
      <c r="G45" s="37" t="s">
        <v>107</v>
      </c>
      <c r="H45" s="38">
        <v>0</v>
      </c>
      <c r="I45" s="38">
        <v>0</v>
      </c>
      <c r="J45" s="138">
        <v>0.5</v>
      </c>
      <c r="K45" s="38">
        <v>0</v>
      </c>
      <c r="L45" s="38">
        <v>0</v>
      </c>
      <c r="M45" s="138">
        <v>0</v>
      </c>
      <c r="N45" s="38">
        <v>0</v>
      </c>
      <c r="O45" s="38">
        <v>0</v>
      </c>
      <c r="P45" s="139">
        <v>0.5</v>
      </c>
      <c r="Q45" s="38">
        <v>0</v>
      </c>
      <c r="R45" s="38">
        <v>0</v>
      </c>
      <c r="S45" s="38">
        <v>0</v>
      </c>
      <c r="T45" s="49">
        <f t="shared" ref="T45" si="85">SUM(H45:S45)</f>
        <v>1</v>
      </c>
      <c r="U45" s="74"/>
      <c r="V45" s="74"/>
      <c r="W45" s="73"/>
      <c r="X45" s="73"/>
      <c r="Y45" s="73"/>
      <c r="Z45" s="73"/>
      <c r="AA45" s="73"/>
      <c r="AB45" s="73"/>
      <c r="AC45" s="83"/>
      <c r="AD45" s="73"/>
      <c r="AE45" s="84"/>
      <c r="AF45" s="112"/>
      <c r="AG45" s="112"/>
      <c r="AH45" s="112"/>
      <c r="AI45" s="73"/>
      <c r="AJ45" s="73"/>
      <c r="AK45" s="73"/>
      <c r="AL45" s="73"/>
      <c r="AM45" s="73"/>
      <c r="AN45" s="72"/>
    </row>
    <row r="46" spans="1:40" s="30" customFormat="1" ht="44.25" customHeight="1" x14ac:dyDescent="0.3">
      <c r="A46" s="103"/>
      <c r="B46" s="103"/>
      <c r="C46" s="103"/>
      <c r="D46" s="74"/>
      <c r="E46" s="103"/>
      <c r="F46" s="103"/>
      <c r="G46" s="37" t="s">
        <v>108</v>
      </c>
      <c r="H46" s="126">
        <v>0</v>
      </c>
      <c r="I46" s="126">
        <v>0</v>
      </c>
      <c r="J46" s="126">
        <f t="shared" ref="J46" si="86">+J45/J44</f>
        <v>1</v>
      </c>
      <c r="K46" s="126">
        <v>0</v>
      </c>
      <c r="L46" s="126">
        <v>0</v>
      </c>
      <c r="M46" s="126">
        <v>0</v>
      </c>
      <c r="N46" s="126">
        <v>0</v>
      </c>
      <c r="O46" s="126">
        <v>0</v>
      </c>
      <c r="P46" s="125">
        <f t="shared" ref="P46" si="87">+P45/P44</f>
        <v>1</v>
      </c>
      <c r="Q46" s="126">
        <v>0</v>
      </c>
      <c r="R46" s="126">
        <v>0</v>
      </c>
      <c r="S46" s="126">
        <v>0</v>
      </c>
      <c r="T46" s="127">
        <f>+T45/T44</f>
        <v>1</v>
      </c>
      <c r="U46" s="74"/>
      <c r="V46" s="74"/>
      <c r="W46" s="73"/>
      <c r="X46" s="73"/>
      <c r="Y46" s="73"/>
      <c r="Z46" s="73"/>
      <c r="AA46" s="73"/>
      <c r="AB46" s="73"/>
      <c r="AC46" s="83"/>
      <c r="AD46" s="73"/>
      <c r="AE46" s="84"/>
      <c r="AF46" s="112"/>
      <c r="AG46" s="112"/>
      <c r="AH46" s="112"/>
      <c r="AI46" s="73"/>
      <c r="AJ46" s="73"/>
      <c r="AK46" s="73"/>
      <c r="AL46" s="73"/>
      <c r="AM46" s="73"/>
      <c r="AN46" s="72"/>
    </row>
    <row r="47" spans="1:40" s="1" customFormat="1" ht="44.25" customHeight="1" x14ac:dyDescent="0.3">
      <c r="A47" s="103"/>
      <c r="B47" s="103"/>
      <c r="C47" s="103"/>
      <c r="D47" s="74"/>
      <c r="E47" s="103"/>
      <c r="F47" s="103"/>
      <c r="G47" s="37" t="s">
        <v>109</v>
      </c>
      <c r="H47" s="68" t="s">
        <v>110</v>
      </c>
      <c r="I47" s="68" t="s">
        <v>110</v>
      </c>
      <c r="J47" s="68" t="s">
        <v>178</v>
      </c>
      <c r="K47" s="68" t="s">
        <v>110</v>
      </c>
      <c r="L47" s="68" t="s">
        <v>110</v>
      </c>
      <c r="M47" s="68" t="s">
        <v>110</v>
      </c>
      <c r="N47" s="68" t="s">
        <v>110</v>
      </c>
      <c r="O47" s="68" t="s">
        <v>110</v>
      </c>
      <c r="P47" s="68" t="s">
        <v>178</v>
      </c>
      <c r="Q47" s="68" t="s">
        <v>110</v>
      </c>
      <c r="R47" s="68" t="s">
        <v>110</v>
      </c>
      <c r="S47" s="68" t="s">
        <v>110</v>
      </c>
      <c r="T47" s="49" t="s">
        <v>110</v>
      </c>
      <c r="U47" s="74"/>
      <c r="V47" s="74"/>
      <c r="W47" s="73"/>
      <c r="X47" s="73"/>
      <c r="Y47" s="73"/>
      <c r="Z47" s="73"/>
      <c r="AA47" s="73"/>
      <c r="AB47" s="73"/>
      <c r="AC47" s="83"/>
      <c r="AD47" s="73"/>
      <c r="AE47" s="84"/>
      <c r="AF47" s="112"/>
      <c r="AG47" s="112"/>
      <c r="AH47" s="112"/>
      <c r="AI47" s="73"/>
      <c r="AJ47" s="73"/>
      <c r="AK47" s="73"/>
      <c r="AL47" s="73"/>
      <c r="AM47" s="73"/>
      <c r="AN47" s="72"/>
    </row>
    <row r="48" spans="1:40" s="1" customFormat="1" ht="44.25" customHeight="1" x14ac:dyDescent="0.3">
      <c r="A48" s="103" t="s">
        <v>164</v>
      </c>
      <c r="B48" s="103" t="s">
        <v>20</v>
      </c>
      <c r="C48" s="103" t="s">
        <v>21</v>
      </c>
      <c r="D48" s="74">
        <v>11</v>
      </c>
      <c r="E48" s="103" t="s">
        <v>179</v>
      </c>
      <c r="F48" s="104" t="s">
        <v>21</v>
      </c>
      <c r="G48" s="37" t="s">
        <v>106</v>
      </c>
      <c r="H48" s="125">
        <v>0</v>
      </c>
      <c r="I48" s="125">
        <v>0</v>
      </c>
      <c r="J48" s="125">
        <v>0.5</v>
      </c>
      <c r="K48" s="125">
        <v>0</v>
      </c>
      <c r="L48" s="125">
        <v>0</v>
      </c>
      <c r="M48" s="125">
        <v>0.5</v>
      </c>
      <c r="N48" s="128">
        <v>0</v>
      </c>
      <c r="O48" s="128">
        <v>0</v>
      </c>
      <c r="P48" s="128">
        <v>0</v>
      </c>
      <c r="Q48" s="129">
        <v>0</v>
      </c>
      <c r="R48" s="129">
        <v>0</v>
      </c>
      <c r="S48" s="128">
        <v>0</v>
      </c>
      <c r="T48" s="127">
        <f t="shared" ref="T48" si="88">SUM(H48:S48)</f>
        <v>1</v>
      </c>
      <c r="U48" s="74" t="s">
        <v>180</v>
      </c>
      <c r="V48" s="74" t="s">
        <v>181</v>
      </c>
      <c r="W48" s="73">
        <f t="shared" ref="W48" si="89">SUM(H48:J48)</f>
        <v>0.5</v>
      </c>
      <c r="X48" s="73">
        <f t="shared" ref="X48" si="90">SUM(H49:J49)</f>
        <v>0.5</v>
      </c>
      <c r="Y48" s="73">
        <f t="shared" ref="Y48" si="91">SUM(H49:J49)/SUM(H48:J48)</f>
        <v>1</v>
      </c>
      <c r="Z48" s="73">
        <f t="shared" ref="Z48" si="92">SUM(K48:M48)</f>
        <v>0.5</v>
      </c>
      <c r="AA48" s="73">
        <f t="shared" ref="AA48" si="93">SUM(K49:M49)</f>
        <v>0.5</v>
      </c>
      <c r="AB48" s="84">
        <f t="shared" ref="AB48" si="94">SUM(K49:M49)/SUM(K48:M48)</f>
        <v>1</v>
      </c>
      <c r="AC48" s="112" t="s">
        <v>168</v>
      </c>
      <c r="AD48" s="112" t="s">
        <v>168</v>
      </c>
      <c r="AE48" s="112" t="s">
        <v>168</v>
      </c>
      <c r="AF48" s="112" t="s">
        <v>168</v>
      </c>
      <c r="AG48" s="112" t="s">
        <v>168</v>
      </c>
      <c r="AH48" s="112" t="s">
        <v>168</v>
      </c>
      <c r="AI48" s="73">
        <f>SUM(H48:M48)</f>
        <v>1</v>
      </c>
      <c r="AJ48" s="73">
        <f>SUM(H49:M49)</f>
        <v>1</v>
      </c>
      <c r="AK48" s="73">
        <f>+AJ48/AI48</f>
        <v>1</v>
      </c>
      <c r="AL48" s="73">
        <f>SUM(H48:S48)</f>
        <v>1</v>
      </c>
      <c r="AM48" s="73">
        <f>SUM(H49:S49)</f>
        <v>1</v>
      </c>
      <c r="AN48" s="72">
        <f>+AM48/AL48</f>
        <v>1</v>
      </c>
    </row>
    <row r="49" spans="1:40" s="30" customFormat="1" ht="44.25" customHeight="1" x14ac:dyDescent="0.3">
      <c r="A49" s="103"/>
      <c r="B49" s="103"/>
      <c r="C49" s="103"/>
      <c r="D49" s="74"/>
      <c r="E49" s="103"/>
      <c r="F49" s="103"/>
      <c r="G49" s="37" t="s">
        <v>107</v>
      </c>
      <c r="H49" s="38">
        <v>0</v>
      </c>
      <c r="I49" s="38">
        <v>0</v>
      </c>
      <c r="J49" s="138">
        <v>0.5</v>
      </c>
      <c r="K49" s="38">
        <v>0</v>
      </c>
      <c r="L49" s="38">
        <v>0</v>
      </c>
      <c r="M49" s="138">
        <v>0.5</v>
      </c>
      <c r="N49" s="38">
        <v>0</v>
      </c>
      <c r="O49" s="38">
        <v>0</v>
      </c>
      <c r="P49" s="139">
        <v>0</v>
      </c>
      <c r="Q49" s="139">
        <v>0</v>
      </c>
      <c r="R49" s="38">
        <v>0</v>
      </c>
      <c r="S49" s="38">
        <v>0</v>
      </c>
      <c r="T49" s="49">
        <f t="shared" ref="T49" si="95">SUM(H49:S49)</f>
        <v>1</v>
      </c>
      <c r="U49" s="74"/>
      <c r="V49" s="74"/>
      <c r="W49" s="73"/>
      <c r="X49" s="73"/>
      <c r="Y49" s="73"/>
      <c r="Z49" s="73"/>
      <c r="AA49" s="73"/>
      <c r="AB49" s="84"/>
      <c r="AC49" s="112"/>
      <c r="AD49" s="112"/>
      <c r="AE49" s="112"/>
      <c r="AF49" s="112"/>
      <c r="AG49" s="112"/>
      <c r="AH49" s="112"/>
      <c r="AI49" s="73"/>
      <c r="AJ49" s="73"/>
      <c r="AK49" s="73"/>
      <c r="AL49" s="73"/>
      <c r="AM49" s="73"/>
      <c r="AN49" s="72"/>
    </row>
    <row r="50" spans="1:40" s="30" customFormat="1" ht="44.25" customHeight="1" x14ac:dyDescent="0.3">
      <c r="A50" s="103"/>
      <c r="B50" s="103"/>
      <c r="C50" s="103"/>
      <c r="D50" s="74"/>
      <c r="E50" s="103"/>
      <c r="F50" s="103"/>
      <c r="G50" s="37" t="s">
        <v>108</v>
      </c>
      <c r="H50" s="126">
        <v>0</v>
      </c>
      <c r="I50" s="126">
        <v>0</v>
      </c>
      <c r="J50" s="126">
        <f t="shared" ref="J50" si="96">+J49/J48</f>
        <v>1</v>
      </c>
      <c r="K50" s="126">
        <v>0</v>
      </c>
      <c r="L50" s="126">
        <v>0</v>
      </c>
      <c r="M50" s="126">
        <f t="shared" ref="M50:O50" si="97">+M49/M48</f>
        <v>1</v>
      </c>
      <c r="N50" s="126">
        <v>0</v>
      </c>
      <c r="O50" s="126">
        <v>0</v>
      </c>
      <c r="P50" s="126">
        <v>0</v>
      </c>
      <c r="Q50" s="126">
        <v>0</v>
      </c>
      <c r="R50" s="126">
        <v>0</v>
      </c>
      <c r="S50" s="126">
        <v>0</v>
      </c>
      <c r="T50" s="127">
        <f>+T49/T48</f>
        <v>1</v>
      </c>
      <c r="U50" s="74"/>
      <c r="V50" s="74"/>
      <c r="W50" s="73"/>
      <c r="X50" s="73"/>
      <c r="Y50" s="73"/>
      <c r="Z50" s="73"/>
      <c r="AA50" s="73"/>
      <c r="AB50" s="84"/>
      <c r="AC50" s="112"/>
      <c r="AD50" s="112"/>
      <c r="AE50" s="112"/>
      <c r="AF50" s="112"/>
      <c r="AG50" s="112"/>
      <c r="AH50" s="112"/>
      <c r="AI50" s="73"/>
      <c r="AJ50" s="73"/>
      <c r="AK50" s="73"/>
      <c r="AL50" s="73"/>
      <c r="AM50" s="73"/>
      <c r="AN50" s="72"/>
    </row>
    <row r="51" spans="1:40" s="1" customFormat="1" ht="44.25" customHeight="1" x14ac:dyDescent="0.3">
      <c r="A51" s="103"/>
      <c r="B51" s="103"/>
      <c r="C51" s="103"/>
      <c r="D51" s="74"/>
      <c r="E51" s="103"/>
      <c r="F51" s="103"/>
      <c r="G51" s="37" t="s">
        <v>109</v>
      </c>
      <c r="H51" s="68" t="s">
        <v>110</v>
      </c>
      <c r="I51" s="68" t="s">
        <v>110</v>
      </c>
      <c r="J51" s="68" t="s">
        <v>178</v>
      </c>
      <c r="K51" s="68" t="s">
        <v>110</v>
      </c>
      <c r="L51" s="68" t="s">
        <v>110</v>
      </c>
      <c r="M51" s="68" t="s">
        <v>178</v>
      </c>
      <c r="N51" s="68" t="s">
        <v>110</v>
      </c>
      <c r="O51" s="68" t="s">
        <v>110</v>
      </c>
      <c r="P51" s="68" t="s">
        <v>110</v>
      </c>
      <c r="Q51" s="68" t="s">
        <v>110</v>
      </c>
      <c r="R51" s="68" t="s">
        <v>110</v>
      </c>
      <c r="S51" s="68" t="s">
        <v>110</v>
      </c>
      <c r="T51" s="49" t="s">
        <v>110</v>
      </c>
      <c r="U51" s="74"/>
      <c r="V51" s="74"/>
      <c r="W51" s="73"/>
      <c r="X51" s="73"/>
      <c r="Y51" s="73"/>
      <c r="Z51" s="73"/>
      <c r="AA51" s="73"/>
      <c r="AB51" s="84"/>
      <c r="AC51" s="112"/>
      <c r="AD51" s="112"/>
      <c r="AE51" s="112"/>
      <c r="AF51" s="112"/>
      <c r="AG51" s="112"/>
      <c r="AH51" s="112"/>
      <c r="AI51" s="73"/>
      <c r="AJ51" s="73"/>
      <c r="AK51" s="73"/>
      <c r="AL51" s="73"/>
      <c r="AM51" s="73"/>
      <c r="AN51" s="72"/>
    </row>
    <row r="52" spans="1:40" s="1" customFormat="1" ht="44.25" customHeight="1" x14ac:dyDescent="0.3">
      <c r="A52" s="103" t="s">
        <v>164</v>
      </c>
      <c r="B52" s="103" t="s">
        <v>20</v>
      </c>
      <c r="C52" s="103" t="s">
        <v>21</v>
      </c>
      <c r="D52" s="74">
        <v>12</v>
      </c>
      <c r="E52" s="103" t="s">
        <v>111</v>
      </c>
      <c r="F52" s="104" t="s">
        <v>21</v>
      </c>
      <c r="G52" s="37" t="s">
        <v>106</v>
      </c>
      <c r="H52" s="125">
        <v>0</v>
      </c>
      <c r="I52" s="125">
        <v>0.16666666666666699</v>
      </c>
      <c r="J52" s="125">
        <v>0</v>
      </c>
      <c r="K52" s="125">
        <v>0.16666666666666699</v>
      </c>
      <c r="L52" s="125">
        <v>0</v>
      </c>
      <c r="M52" s="125">
        <v>0.16666666666666699</v>
      </c>
      <c r="N52" s="128">
        <v>0</v>
      </c>
      <c r="O52" s="125">
        <v>0.16666666666666699</v>
      </c>
      <c r="P52" s="128">
        <v>0</v>
      </c>
      <c r="Q52" s="125">
        <v>0.16666666666666699</v>
      </c>
      <c r="R52" s="129">
        <v>0</v>
      </c>
      <c r="S52" s="125">
        <v>0.16666666666666699</v>
      </c>
      <c r="T52" s="127">
        <f t="shared" ref="T52" si="98">SUM(H52:S52)</f>
        <v>1.000000000000002</v>
      </c>
      <c r="U52" s="74" t="s">
        <v>182</v>
      </c>
      <c r="V52" s="74" t="s">
        <v>112</v>
      </c>
      <c r="W52" s="73">
        <f t="shared" ref="W52" si="99">SUM(H52:J52)</f>
        <v>0.16666666666666699</v>
      </c>
      <c r="X52" s="73">
        <f t="shared" ref="X52" si="100">SUM(H53:J53)</f>
        <v>0.16666666666666699</v>
      </c>
      <c r="Y52" s="73">
        <f t="shared" ref="Y52" si="101">SUM(H53:J53)/SUM(H52:J52)</f>
        <v>1</v>
      </c>
      <c r="Z52" s="73">
        <f t="shared" ref="Z52" si="102">SUM(K52:M52)</f>
        <v>0.33333333333333398</v>
      </c>
      <c r="AA52" s="73">
        <f t="shared" ref="AA52" si="103">SUM(K53:M53)</f>
        <v>0.33333333333333398</v>
      </c>
      <c r="AB52" s="84">
        <f t="shared" ref="AB52" si="104">SUM(K53:M53)/SUM(K52:M52)</f>
        <v>1</v>
      </c>
      <c r="AC52" s="83">
        <f t="shared" ref="AC52" si="105">SUM(N52:P52)</f>
        <v>0.16666666666666699</v>
      </c>
      <c r="AD52" s="73">
        <f t="shared" ref="AD52" si="106">SUM(N53:P53)</f>
        <v>0.16666666666666699</v>
      </c>
      <c r="AE52" s="84">
        <f t="shared" ref="AE52" si="107">SUM(N53:P53)/SUM(N52:P52)</f>
        <v>1</v>
      </c>
      <c r="AF52" s="83">
        <f t="shared" ref="AF52" si="108">SUM(Q52:S52)</f>
        <v>0.33333333333333398</v>
      </c>
      <c r="AG52" s="73">
        <f t="shared" ref="AG52" si="109">SUM(Q53:S53)</f>
        <v>0.33333333333333398</v>
      </c>
      <c r="AH52" s="84">
        <f t="shared" ref="AH52" si="110">SUM(Q53:S53)/SUM(Q52:S52)</f>
        <v>1</v>
      </c>
      <c r="AI52" s="73">
        <f>SUM(H52:M52)</f>
        <v>0.500000000000001</v>
      </c>
      <c r="AJ52" s="73">
        <f>SUM(H53:M53)</f>
        <v>0.500000000000001</v>
      </c>
      <c r="AK52" s="73">
        <f>+AJ52/AI52</f>
        <v>1</v>
      </c>
      <c r="AL52" s="73">
        <f>SUM(H52:S52)</f>
        <v>1.000000000000002</v>
      </c>
      <c r="AM52" s="73">
        <f>SUM(H53:S53)</f>
        <v>1.000000000000002</v>
      </c>
      <c r="AN52" s="72">
        <f>+AM52/AL52</f>
        <v>1</v>
      </c>
    </row>
    <row r="53" spans="1:40" s="30" customFormat="1" ht="44.25" customHeight="1" x14ac:dyDescent="0.3">
      <c r="A53" s="103"/>
      <c r="B53" s="103"/>
      <c r="C53" s="103"/>
      <c r="D53" s="74"/>
      <c r="E53" s="103"/>
      <c r="F53" s="103"/>
      <c r="G53" s="37" t="s">
        <v>107</v>
      </c>
      <c r="H53" s="38">
        <v>0</v>
      </c>
      <c r="I53" s="66">
        <v>0.16666666666666699</v>
      </c>
      <c r="J53" s="38">
        <v>0</v>
      </c>
      <c r="K53" s="67">
        <v>0.16666666666666699</v>
      </c>
      <c r="L53" s="38">
        <v>0</v>
      </c>
      <c r="M53" s="67">
        <v>0.16666666666666699</v>
      </c>
      <c r="N53" s="38">
        <v>0</v>
      </c>
      <c r="O53" s="67">
        <v>0.16666666666666699</v>
      </c>
      <c r="P53" s="139">
        <v>0</v>
      </c>
      <c r="Q53" s="67">
        <v>0.16666666666666699</v>
      </c>
      <c r="R53" s="38">
        <v>0</v>
      </c>
      <c r="S53" s="67">
        <v>0.16666666666666699</v>
      </c>
      <c r="T53" s="49">
        <f t="shared" ref="T53" si="111">SUM(H53:S53)</f>
        <v>1.000000000000002</v>
      </c>
      <c r="U53" s="74"/>
      <c r="V53" s="74"/>
      <c r="W53" s="73"/>
      <c r="X53" s="73"/>
      <c r="Y53" s="73"/>
      <c r="Z53" s="73"/>
      <c r="AA53" s="73"/>
      <c r="AB53" s="84"/>
      <c r="AC53" s="83"/>
      <c r="AD53" s="73"/>
      <c r="AE53" s="84"/>
      <c r="AF53" s="83"/>
      <c r="AG53" s="73"/>
      <c r="AH53" s="84"/>
      <c r="AI53" s="73"/>
      <c r="AJ53" s="73"/>
      <c r="AK53" s="73"/>
      <c r="AL53" s="73"/>
      <c r="AM53" s="73"/>
      <c r="AN53" s="72"/>
    </row>
    <row r="54" spans="1:40" s="30" customFormat="1" ht="44.25" customHeight="1" x14ac:dyDescent="0.3">
      <c r="A54" s="103"/>
      <c r="B54" s="103"/>
      <c r="C54" s="103"/>
      <c r="D54" s="74"/>
      <c r="E54" s="103"/>
      <c r="F54" s="103"/>
      <c r="G54" s="37" t="s">
        <v>108</v>
      </c>
      <c r="H54" s="126">
        <v>0</v>
      </c>
      <c r="I54" s="126">
        <f t="shared" ref="I54" si="112">+I53/I52</f>
        <v>1</v>
      </c>
      <c r="J54" s="126">
        <v>0</v>
      </c>
      <c r="K54" s="126">
        <f t="shared" ref="K54" si="113">+K53/K52</f>
        <v>1</v>
      </c>
      <c r="L54" s="126">
        <v>0</v>
      </c>
      <c r="M54" s="126">
        <f t="shared" ref="M54:O54" si="114">+M53/M52</f>
        <v>1</v>
      </c>
      <c r="N54" s="126">
        <v>0</v>
      </c>
      <c r="O54" s="125">
        <f t="shared" si="114"/>
        <v>1</v>
      </c>
      <c r="P54" s="126">
        <v>0</v>
      </c>
      <c r="Q54" s="125">
        <f t="shared" ref="Q54" si="115">+Q53/Q52</f>
        <v>1</v>
      </c>
      <c r="R54" s="126">
        <v>0</v>
      </c>
      <c r="S54" s="125">
        <f t="shared" ref="S54" si="116">+S53/S52</f>
        <v>1</v>
      </c>
      <c r="T54" s="127">
        <f>+T53/T52</f>
        <v>1</v>
      </c>
      <c r="U54" s="74"/>
      <c r="V54" s="74"/>
      <c r="W54" s="73"/>
      <c r="X54" s="73"/>
      <c r="Y54" s="73"/>
      <c r="Z54" s="73"/>
      <c r="AA54" s="73"/>
      <c r="AB54" s="84"/>
      <c r="AC54" s="83"/>
      <c r="AD54" s="73"/>
      <c r="AE54" s="84"/>
      <c r="AF54" s="83"/>
      <c r="AG54" s="73"/>
      <c r="AH54" s="84"/>
      <c r="AI54" s="73"/>
      <c r="AJ54" s="73"/>
      <c r="AK54" s="73"/>
      <c r="AL54" s="73"/>
      <c r="AM54" s="73"/>
      <c r="AN54" s="72"/>
    </row>
    <row r="55" spans="1:40" s="1" customFormat="1" ht="44.25" customHeight="1" x14ac:dyDescent="0.3">
      <c r="A55" s="103"/>
      <c r="B55" s="103"/>
      <c r="C55" s="103"/>
      <c r="D55" s="74"/>
      <c r="E55" s="103"/>
      <c r="F55" s="103"/>
      <c r="G55" s="37" t="s">
        <v>109</v>
      </c>
      <c r="H55" s="68" t="s">
        <v>110</v>
      </c>
      <c r="I55" s="10" t="s">
        <v>113</v>
      </c>
      <c r="J55" s="68" t="s">
        <v>110</v>
      </c>
      <c r="K55" s="10" t="s">
        <v>113</v>
      </c>
      <c r="L55" s="68" t="s">
        <v>110</v>
      </c>
      <c r="M55" s="68" t="s">
        <v>113</v>
      </c>
      <c r="N55" s="68" t="s">
        <v>110</v>
      </c>
      <c r="O55" s="10" t="s">
        <v>113</v>
      </c>
      <c r="P55" s="68" t="s">
        <v>110</v>
      </c>
      <c r="Q55" s="10" t="s">
        <v>113</v>
      </c>
      <c r="R55" s="68" t="s">
        <v>110</v>
      </c>
      <c r="S55" s="10" t="s">
        <v>113</v>
      </c>
      <c r="T55" s="49" t="s">
        <v>110</v>
      </c>
      <c r="U55" s="74"/>
      <c r="V55" s="74"/>
      <c r="W55" s="73"/>
      <c r="X55" s="73"/>
      <c r="Y55" s="73"/>
      <c r="Z55" s="73"/>
      <c r="AA55" s="73"/>
      <c r="AB55" s="84"/>
      <c r="AC55" s="83"/>
      <c r="AD55" s="73"/>
      <c r="AE55" s="84"/>
      <c r="AF55" s="83"/>
      <c r="AG55" s="73"/>
      <c r="AH55" s="84"/>
      <c r="AI55" s="73"/>
      <c r="AJ55" s="73"/>
      <c r="AK55" s="73"/>
      <c r="AL55" s="73"/>
      <c r="AM55" s="73"/>
      <c r="AN55" s="72"/>
    </row>
    <row r="56" spans="1:40" s="1" customFormat="1" ht="44.25" customHeight="1" x14ac:dyDescent="0.3">
      <c r="A56" s="103" t="s">
        <v>183</v>
      </c>
      <c r="B56" s="103" t="s">
        <v>24</v>
      </c>
      <c r="C56" s="103" t="s">
        <v>25</v>
      </c>
      <c r="D56" s="74">
        <v>13</v>
      </c>
      <c r="E56" s="104" t="s">
        <v>184</v>
      </c>
      <c r="F56" s="103" t="s">
        <v>15</v>
      </c>
      <c r="G56" s="37" t="s">
        <v>106</v>
      </c>
      <c r="H56" s="125">
        <v>0</v>
      </c>
      <c r="I56" s="125">
        <v>0.3</v>
      </c>
      <c r="J56" s="125">
        <v>0</v>
      </c>
      <c r="K56" s="125">
        <v>0</v>
      </c>
      <c r="L56" s="125">
        <v>0</v>
      </c>
      <c r="M56" s="125">
        <v>0.35</v>
      </c>
      <c r="N56" s="125">
        <v>0</v>
      </c>
      <c r="O56" s="128">
        <v>0</v>
      </c>
      <c r="P56" s="128">
        <v>0</v>
      </c>
      <c r="Q56" s="129">
        <v>0</v>
      </c>
      <c r="R56" s="125">
        <v>0.35</v>
      </c>
      <c r="S56" s="128">
        <v>0</v>
      </c>
      <c r="T56" s="127">
        <f t="shared" ref="T56" si="117">SUM(H56:S56)</f>
        <v>0.99999999999999989</v>
      </c>
      <c r="U56" s="74" t="s">
        <v>185</v>
      </c>
      <c r="V56" s="74" t="s">
        <v>186</v>
      </c>
      <c r="W56" s="73">
        <f t="shared" ref="W56" si="118">SUM(H56:J56)</f>
        <v>0.3</v>
      </c>
      <c r="X56" s="73">
        <f t="shared" ref="X56" si="119">SUM(H57:J57)</f>
        <v>0.3</v>
      </c>
      <c r="Y56" s="73">
        <f t="shared" ref="Y56" si="120">SUM(H57:J57)/SUM(H56:J56)</f>
        <v>1</v>
      </c>
      <c r="Z56" s="73">
        <f t="shared" ref="Z56" si="121">SUM(K56:M56)</f>
        <v>0.35</v>
      </c>
      <c r="AA56" s="73">
        <f t="shared" ref="AA56" si="122">SUM(K57:M57)</f>
        <v>0.35</v>
      </c>
      <c r="AB56" s="84">
        <f t="shared" ref="AB56" si="123">SUM(K57:M57)/SUM(K56:M56)</f>
        <v>1</v>
      </c>
      <c r="AC56" s="112" t="s">
        <v>147</v>
      </c>
      <c r="AD56" s="112" t="s">
        <v>147</v>
      </c>
      <c r="AE56" s="112" t="s">
        <v>147</v>
      </c>
      <c r="AF56" s="83">
        <f t="shared" ref="AF56" si="124">SUM(Q56:S56)</f>
        <v>0.35</v>
      </c>
      <c r="AG56" s="73">
        <f t="shared" ref="AG56" si="125">SUM(Q57:S57)</f>
        <v>0.35</v>
      </c>
      <c r="AH56" s="84">
        <f t="shared" ref="AH56" si="126">SUM(Q57:S57)/SUM(Q56:S56)</f>
        <v>1</v>
      </c>
      <c r="AI56" s="73">
        <f>SUM(H56:M56)</f>
        <v>0.64999999999999991</v>
      </c>
      <c r="AJ56" s="73">
        <f>SUM(H57:M57)</f>
        <v>0.64999999999999991</v>
      </c>
      <c r="AK56" s="73">
        <f>+AJ56/AI56</f>
        <v>1</v>
      </c>
      <c r="AL56" s="73">
        <f>SUM(H56:S56)</f>
        <v>0.99999999999999989</v>
      </c>
      <c r="AM56" s="73">
        <f>SUM(H57:S57)</f>
        <v>0.99999999999999989</v>
      </c>
      <c r="AN56" s="72">
        <f>+AM56/AL56</f>
        <v>1</v>
      </c>
    </row>
    <row r="57" spans="1:40" s="30" customFormat="1" ht="44.25" customHeight="1" x14ac:dyDescent="0.3">
      <c r="A57" s="103"/>
      <c r="B57" s="103"/>
      <c r="C57" s="103"/>
      <c r="D57" s="74"/>
      <c r="E57" s="103"/>
      <c r="F57" s="103"/>
      <c r="G57" s="37" t="s">
        <v>107</v>
      </c>
      <c r="H57" s="38">
        <v>0</v>
      </c>
      <c r="I57" s="38">
        <v>0.3</v>
      </c>
      <c r="J57" s="138">
        <v>0</v>
      </c>
      <c r="K57" s="138">
        <v>0</v>
      </c>
      <c r="L57" s="38">
        <v>0</v>
      </c>
      <c r="M57" s="67">
        <v>0.35</v>
      </c>
      <c r="N57" s="138">
        <v>0</v>
      </c>
      <c r="O57" s="138">
        <v>0</v>
      </c>
      <c r="P57" s="138">
        <v>0</v>
      </c>
      <c r="Q57" s="138">
        <v>0</v>
      </c>
      <c r="R57" s="140">
        <v>0.35</v>
      </c>
      <c r="S57" s="138">
        <v>0</v>
      </c>
      <c r="T57" s="49">
        <f t="shared" ref="T57" si="127">SUM(H57:S57)</f>
        <v>0.99999999999999989</v>
      </c>
      <c r="U57" s="74"/>
      <c r="V57" s="74"/>
      <c r="W57" s="73"/>
      <c r="X57" s="73"/>
      <c r="Y57" s="73"/>
      <c r="Z57" s="73"/>
      <c r="AA57" s="73"/>
      <c r="AB57" s="84"/>
      <c r="AC57" s="112"/>
      <c r="AD57" s="112"/>
      <c r="AE57" s="112"/>
      <c r="AF57" s="83"/>
      <c r="AG57" s="73"/>
      <c r="AH57" s="84"/>
      <c r="AI57" s="73"/>
      <c r="AJ57" s="73"/>
      <c r="AK57" s="73"/>
      <c r="AL57" s="73"/>
      <c r="AM57" s="73"/>
      <c r="AN57" s="72"/>
    </row>
    <row r="58" spans="1:40" s="30" customFormat="1" ht="44.25" customHeight="1" x14ac:dyDescent="0.3">
      <c r="A58" s="103"/>
      <c r="B58" s="103"/>
      <c r="C58" s="103"/>
      <c r="D58" s="74"/>
      <c r="E58" s="103"/>
      <c r="F58" s="103"/>
      <c r="G58" s="37" t="s">
        <v>108</v>
      </c>
      <c r="H58" s="126">
        <v>0</v>
      </c>
      <c r="I58" s="126">
        <f t="shared" ref="I58" si="128">+I57/I56</f>
        <v>1</v>
      </c>
      <c r="J58" s="126">
        <v>0</v>
      </c>
      <c r="K58" s="126">
        <v>0</v>
      </c>
      <c r="L58" s="126">
        <v>0</v>
      </c>
      <c r="M58" s="126">
        <f t="shared" ref="M58:O58" si="129">+M57/M56</f>
        <v>1</v>
      </c>
      <c r="N58" s="126">
        <v>0</v>
      </c>
      <c r="O58" s="126">
        <v>0</v>
      </c>
      <c r="P58" s="126">
        <v>0</v>
      </c>
      <c r="Q58" s="126">
        <v>0</v>
      </c>
      <c r="R58" s="125">
        <f t="shared" ref="R58" si="130">+R57/R56</f>
        <v>1</v>
      </c>
      <c r="S58" s="126">
        <v>0</v>
      </c>
      <c r="T58" s="127">
        <f>+T57/T56</f>
        <v>1</v>
      </c>
      <c r="U58" s="74"/>
      <c r="V58" s="74"/>
      <c r="W58" s="73"/>
      <c r="X58" s="73"/>
      <c r="Y58" s="73"/>
      <c r="Z58" s="73"/>
      <c r="AA58" s="73"/>
      <c r="AB58" s="84"/>
      <c r="AC58" s="112"/>
      <c r="AD58" s="112"/>
      <c r="AE58" s="112"/>
      <c r="AF58" s="83"/>
      <c r="AG58" s="73"/>
      <c r="AH58" s="84"/>
      <c r="AI58" s="73"/>
      <c r="AJ58" s="73"/>
      <c r="AK58" s="73"/>
      <c r="AL58" s="73"/>
      <c r="AM58" s="73"/>
      <c r="AN58" s="72"/>
    </row>
    <row r="59" spans="1:40" s="1" customFormat="1" ht="44.25" customHeight="1" x14ac:dyDescent="0.3">
      <c r="A59" s="103"/>
      <c r="B59" s="103"/>
      <c r="C59" s="103"/>
      <c r="D59" s="74"/>
      <c r="E59" s="103"/>
      <c r="F59" s="103"/>
      <c r="G59" s="37" t="s">
        <v>109</v>
      </c>
      <c r="H59" s="68" t="s">
        <v>110</v>
      </c>
      <c r="I59" s="118" t="s">
        <v>187</v>
      </c>
      <c r="J59" s="68" t="s">
        <v>110</v>
      </c>
      <c r="K59" s="68" t="s">
        <v>110</v>
      </c>
      <c r="L59" s="68" t="s">
        <v>110</v>
      </c>
      <c r="M59" s="68" t="s">
        <v>188</v>
      </c>
      <c r="N59" s="68" t="s">
        <v>110</v>
      </c>
      <c r="O59" s="68" t="s">
        <v>110</v>
      </c>
      <c r="P59" s="68" t="s">
        <v>110</v>
      </c>
      <c r="Q59" s="68" t="s">
        <v>110</v>
      </c>
      <c r="R59" s="118" t="s">
        <v>189</v>
      </c>
      <c r="S59" s="68" t="s">
        <v>110</v>
      </c>
      <c r="T59" s="49" t="s">
        <v>110</v>
      </c>
      <c r="U59" s="74"/>
      <c r="V59" s="74"/>
      <c r="W59" s="73"/>
      <c r="X59" s="73"/>
      <c r="Y59" s="73"/>
      <c r="Z59" s="73"/>
      <c r="AA59" s="73"/>
      <c r="AB59" s="84"/>
      <c r="AC59" s="112"/>
      <c r="AD59" s="112"/>
      <c r="AE59" s="112"/>
      <c r="AF59" s="83"/>
      <c r="AG59" s="73"/>
      <c r="AH59" s="84"/>
      <c r="AI59" s="73"/>
      <c r="AJ59" s="73"/>
      <c r="AK59" s="73"/>
      <c r="AL59" s="73"/>
      <c r="AM59" s="73"/>
      <c r="AN59" s="72"/>
    </row>
    <row r="60" spans="1:40" s="1" customFormat="1" ht="44.25" customHeight="1" x14ac:dyDescent="0.3">
      <c r="A60" s="103" t="s">
        <v>183</v>
      </c>
      <c r="B60" s="103" t="s">
        <v>27</v>
      </c>
      <c r="C60" s="103" t="s">
        <v>28</v>
      </c>
      <c r="D60" s="74">
        <v>14</v>
      </c>
      <c r="E60" s="103" t="s">
        <v>190</v>
      </c>
      <c r="F60" s="103" t="s">
        <v>28</v>
      </c>
      <c r="G60" s="37" t="s">
        <v>106</v>
      </c>
      <c r="H60" s="125">
        <v>0</v>
      </c>
      <c r="I60" s="125">
        <v>0.1</v>
      </c>
      <c r="J60" s="125">
        <v>0</v>
      </c>
      <c r="K60" s="125">
        <v>0.1</v>
      </c>
      <c r="L60" s="125">
        <v>0</v>
      </c>
      <c r="M60" s="125">
        <v>0.15</v>
      </c>
      <c r="N60" s="128">
        <v>0.15</v>
      </c>
      <c r="O60" s="125">
        <v>0</v>
      </c>
      <c r="P60" s="128">
        <v>0.15</v>
      </c>
      <c r="Q60" s="129">
        <v>0.15</v>
      </c>
      <c r="R60" s="129">
        <v>0.15</v>
      </c>
      <c r="S60" s="128">
        <v>0.05</v>
      </c>
      <c r="T60" s="127">
        <f t="shared" ref="T60" si="131">SUM(H60:S60)</f>
        <v>1</v>
      </c>
      <c r="U60" s="74" t="s">
        <v>191</v>
      </c>
      <c r="V60" s="74" t="s">
        <v>192</v>
      </c>
      <c r="W60" s="73">
        <f t="shared" ref="W60" si="132">SUM(H60:J60)</f>
        <v>0.1</v>
      </c>
      <c r="X60" s="73">
        <f t="shared" ref="X60" si="133">SUM(H61:J61)</f>
        <v>0.1</v>
      </c>
      <c r="Y60" s="73">
        <f t="shared" ref="Y60" si="134">SUM(H61:J61)/SUM(H60:J60)</f>
        <v>1</v>
      </c>
      <c r="Z60" s="73">
        <f t="shared" ref="Z60" si="135">SUM(K60:M60)</f>
        <v>0.25</v>
      </c>
      <c r="AA60" s="73">
        <f t="shared" ref="AA60" si="136">SUM(K61:M61)</f>
        <v>0.9</v>
      </c>
      <c r="AB60" s="84">
        <f t="shared" ref="AB60" si="137">SUM(K61:M61)/SUM(K60:M60)</f>
        <v>3.6</v>
      </c>
      <c r="AC60" s="112" t="s">
        <v>168</v>
      </c>
      <c r="AD60" s="112" t="s">
        <v>168</v>
      </c>
      <c r="AE60" s="112" t="s">
        <v>168</v>
      </c>
      <c r="AF60" s="112" t="s">
        <v>168</v>
      </c>
      <c r="AG60" s="112" t="s">
        <v>168</v>
      </c>
      <c r="AH60" s="112" t="s">
        <v>168</v>
      </c>
      <c r="AI60" s="73">
        <f>SUM(H60:M60)</f>
        <v>0.35</v>
      </c>
      <c r="AJ60" s="73">
        <f>SUM(H61:M61)</f>
        <v>1</v>
      </c>
      <c r="AK60" s="73">
        <f>+AJ60/AI60</f>
        <v>2.8571428571428572</v>
      </c>
      <c r="AL60" s="73">
        <f>SUM(H60:S60)</f>
        <v>1</v>
      </c>
      <c r="AM60" s="73">
        <f>SUM(H61:S61)</f>
        <v>1</v>
      </c>
      <c r="AN60" s="72">
        <f>+AM60/AL60</f>
        <v>1</v>
      </c>
    </row>
    <row r="61" spans="1:40" s="30" customFormat="1" ht="44.25" customHeight="1" x14ac:dyDescent="0.3">
      <c r="A61" s="103"/>
      <c r="B61" s="103"/>
      <c r="C61" s="103"/>
      <c r="D61" s="74"/>
      <c r="E61" s="103"/>
      <c r="F61" s="103"/>
      <c r="G61" s="37" t="s">
        <v>107</v>
      </c>
      <c r="H61" s="38">
        <v>0</v>
      </c>
      <c r="I61" s="38">
        <v>0.1</v>
      </c>
      <c r="J61" s="38">
        <v>0</v>
      </c>
      <c r="K61" s="38">
        <v>0.05</v>
      </c>
      <c r="L61" s="138">
        <v>0</v>
      </c>
      <c r="M61" s="38">
        <v>0.85</v>
      </c>
      <c r="N61" s="138">
        <v>0</v>
      </c>
      <c r="O61" s="138">
        <v>0</v>
      </c>
      <c r="P61" s="138">
        <v>0</v>
      </c>
      <c r="Q61" s="138">
        <v>0</v>
      </c>
      <c r="R61" s="138">
        <v>0</v>
      </c>
      <c r="S61" s="138">
        <v>0</v>
      </c>
      <c r="T61" s="49">
        <f t="shared" ref="T61" si="138">SUM(H61:S61)</f>
        <v>1</v>
      </c>
      <c r="U61" s="74"/>
      <c r="V61" s="74"/>
      <c r="W61" s="73"/>
      <c r="X61" s="73"/>
      <c r="Y61" s="73"/>
      <c r="Z61" s="73"/>
      <c r="AA61" s="73"/>
      <c r="AB61" s="84"/>
      <c r="AC61" s="112"/>
      <c r="AD61" s="112"/>
      <c r="AE61" s="112"/>
      <c r="AF61" s="112"/>
      <c r="AG61" s="112"/>
      <c r="AH61" s="112"/>
      <c r="AI61" s="73"/>
      <c r="AJ61" s="73"/>
      <c r="AK61" s="73"/>
      <c r="AL61" s="73"/>
      <c r="AM61" s="73"/>
      <c r="AN61" s="72"/>
    </row>
    <row r="62" spans="1:40" s="30" customFormat="1" ht="44.25" customHeight="1" x14ac:dyDescent="0.3">
      <c r="A62" s="103"/>
      <c r="B62" s="103"/>
      <c r="C62" s="103"/>
      <c r="D62" s="74"/>
      <c r="E62" s="103"/>
      <c r="F62" s="103"/>
      <c r="G62" s="37" t="s">
        <v>108</v>
      </c>
      <c r="H62" s="126">
        <v>0</v>
      </c>
      <c r="I62" s="126">
        <f t="shared" ref="I62" si="139">+I61/I60</f>
        <v>1</v>
      </c>
      <c r="J62" s="126">
        <v>0</v>
      </c>
      <c r="K62" s="126">
        <f t="shared" ref="K62" si="140">+K61/K60</f>
        <v>0.5</v>
      </c>
      <c r="L62" s="126">
        <v>0</v>
      </c>
      <c r="M62" s="126">
        <f t="shared" ref="M62:O62" si="141">+M61/M60</f>
        <v>5.666666666666667</v>
      </c>
      <c r="N62" s="126">
        <f t="shared" si="141"/>
        <v>0</v>
      </c>
      <c r="O62" s="126">
        <v>0</v>
      </c>
      <c r="P62" s="126">
        <f t="shared" ref="P62" si="142">+P61/P60</f>
        <v>0</v>
      </c>
      <c r="Q62" s="126">
        <f t="shared" ref="Q62" si="143">+Q61/Q60</f>
        <v>0</v>
      </c>
      <c r="R62" s="126">
        <f t="shared" ref="R62" si="144">+R61/R60</f>
        <v>0</v>
      </c>
      <c r="S62" s="126">
        <f t="shared" ref="S62" si="145">+S61/S60</f>
        <v>0</v>
      </c>
      <c r="T62" s="127">
        <f>+T61/T60</f>
        <v>1</v>
      </c>
      <c r="U62" s="74"/>
      <c r="V62" s="74"/>
      <c r="W62" s="73"/>
      <c r="X62" s="73"/>
      <c r="Y62" s="73"/>
      <c r="Z62" s="73"/>
      <c r="AA62" s="73"/>
      <c r="AB62" s="84"/>
      <c r="AC62" s="112"/>
      <c r="AD62" s="112"/>
      <c r="AE62" s="112"/>
      <c r="AF62" s="112"/>
      <c r="AG62" s="112"/>
      <c r="AH62" s="112"/>
      <c r="AI62" s="73"/>
      <c r="AJ62" s="73"/>
      <c r="AK62" s="73"/>
      <c r="AL62" s="73"/>
      <c r="AM62" s="73"/>
      <c r="AN62" s="72"/>
    </row>
    <row r="63" spans="1:40" s="1" customFormat="1" ht="44.25" customHeight="1" x14ac:dyDescent="0.3">
      <c r="A63" s="103"/>
      <c r="B63" s="103"/>
      <c r="C63" s="103"/>
      <c r="D63" s="74"/>
      <c r="E63" s="103"/>
      <c r="F63" s="103"/>
      <c r="G63" s="37" t="s">
        <v>109</v>
      </c>
      <c r="H63" s="68" t="s">
        <v>110</v>
      </c>
      <c r="I63" s="68" t="s">
        <v>193</v>
      </c>
      <c r="J63" s="68" t="s">
        <v>110</v>
      </c>
      <c r="K63" s="68" t="s">
        <v>194</v>
      </c>
      <c r="L63" s="68" t="s">
        <v>110</v>
      </c>
      <c r="M63" s="68" t="s">
        <v>195</v>
      </c>
      <c r="N63" s="118" t="s">
        <v>195</v>
      </c>
      <c r="O63" s="68" t="s">
        <v>110</v>
      </c>
      <c r="P63" s="118" t="s">
        <v>195</v>
      </c>
      <c r="Q63" s="118" t="s">
        <v>195</v>
      </c>
      <c r="R63" s="118" t="s">
        <v>195</v>
      </c>
      <c r="S63" s="68" t="s">
        <v>195</v>
      </c>
      <c r="T63" s="49" t="s">
        <v>110</v>
      </c>
      <c r="U63" s="74"/>
      <c r="V63" s="74"/>
      <c r="W63" s="73"/>
      <c r="X63" s="73"/>
      <c r="Y63" s="73"/>
      <c r="Z63" s="73"/>
      <c r="AA63" s="73"/>
      <c r="AB63" s="84"/>
      <c r="AC63" s="112"/>
      <c r="AD63" s="112"/>
      <c r="AE63" s="112"/>
      <c r="AF63" s="112"/>
      <c r="AG63" s="112"/>
      <c r="AH63" s="112"/>
      <c r="AI63" s="73"/>
      <c r="AJ63" s="73"/>
      <c r="AK63" s="73"/>
      <c r="AL63" s="73"/>
      <c r="AM63" s="73"/>
      <c r="AN63" s="72"/>
    </row>
    <row r="64" spans="1:40" s="1" customFormat="1" ht="44.25" customHeight="1" x14ac:dyDescent="0.3">
      <c r="A64" s="103" t="s">
        <v>183</v>
      </c>
      <c r="B64" s="103" t="s">
        <v>27</v>
      </c>
      <c r="C64" s="103" t="s">
        <v>28</v>
      </c>
      <c r="D64" s="74">
        <v>15</v>
      </c>
      <c r="E64" s="104" t="s">
        <v>196</v>
      </c>
      <c r="F64" s="103" t="s">
        <v>28</v>
      </c>
      <c r="G64" s="37" t="s">
        <v>106</v>
      </c>
      <c r="H64" s="125">
        <v>0</v>
      </c>
      <c r="I64" s="125">
        <v>0</v>
      </c>
      <c r="J64" s="125">
        <v>0.16</v>
      </c>
      <c r="K64" s="125">
        <v>0.08</v>
      </c>
      <c r="L64" s="125">
        <v>0</v>
      </c>
      <c r="M64" s="125">
        <v>0.08</v>
      </c>
      <c r="N64" s="125">
        <v>0.24</v>
      </c>
      <c r="O64" s="125">
        <v>0</v>
      </c>
      <c r="P64" s="125">
        <v>0.08</v>
      </c>
      <c r="Q64" s="130">
        <v>0.1</v>
      </c>
      <c r="R64" s="130">
        <v>0.1</v>
      </c>
      <c r="S64" s="125">
        <v>0.16</v>
      </c>
      <c r="T64" s="127">
        <f t="shared" ref="T64" si="146">SUM(H64:S64)</f>
        <v>1</v>
      </c>
      <c r="U64" s="74" t="s">
        <v>197</v>
      </c>
      <c r="V64" s="74" t="s">
        <v>575</v>
      </c>
      <c r="W64" s="73">
        <f t="shared" ref="W64" si="147">SUM(H64:J64)</f>
        <v>0.16</v>
      </c>
      <c r="X64" s="73">
        <f t="shared" ref="X64" si="148">SUM(H65:J65)</f>
        <v>0.16</v>
      </c>
      <c r="Y64" s="73">
        <f t="shared" ref="Y64" si="149">SUM(H65:J65)/SUM(H64:J64)</f>
        <v>1</v>
      </c>
      <c r="Z64" s="73">
        <f t="shared" ref="Z64" si="150">SUM(K64:M64)</f>
        <v>0.16</v>
      </c>
      <c r="AA64" s="73">
        <f t="shared" ref="AA64" si="151">SUM(K65:M65)</f>
        <v>0.4</v>
      </c>
      <c r="AB64" s="84">
        <f t="shared" ref="AB64" si="152">SUM(K65:M65)/SUM(K64:M64)</f>
        <v>2.5</v>
      </c>
      <c r="AC64" s="83">
        <f t="shared" ref="AC64" si="153">SUM(N64:P64)</f>
        <v>0.32</v>
      </c>
      <c r="AD64" s="73">
        <f t="shared" ref="AD64" si="154">SUM(N65:P65)</f>
        <v>0.08</v>
      </c>
      <c r="AE64" s="84">
        <f t="shared" ref="AE64" si="155">SUM(N65:P65)/SUM(N64:P64)</f>
        <v>0.25</v>
      </c>
      <c r="AF64" s="83">
        <f t="shared" ref="AF64" si="156">SUM(Q64:S64)</f>
        <v>0.36</v>
      </c>
      <c r="AG64" s="73">
        <f t="shared" ref="AG64" si="157">SUM(Q65:S65)</f>
        <v>0.36</v>
      </c>
      <c r="AH64" s="84">
        <f t="shared" ref="AH64" si="158">SUM(Q65:S65)/SUM(Q64:S64)</f>
        <v>1</v>
      </c>
      <c r="AI64" s="73">
        <f>SUM(H64:M64)</f>
        <v>0.32</v>
      </c>
      <c r="AJ64" s="73">
        <f>SUM(H65:M65)</f>
        <v>0.56000000000000005</v>
      </c>
      <c r="AK64" s="73">
        <f>+AJ64/AI64</f>
        <v>1.7500000000000002</v>
      </c>
      <c r="AL64" s="73">
        <f>SUM(H64:S64)</f>
        <v>1</v>
      </c>
      <c r="AM64" s="73">
        <f>SUM(H65:S65)</f>
        <v>1</v>
      </c>
      <c r="AN64" s="72">
        <f>+AM64/AL64</f>
        <v>1</v>
      </c>
    </row>
    <row r="65" spans="1:40" s="30" customFormat="1" ht="44.25" customHeight="1" x14ac:dyDescent="0.3">
      <c r="A65" s="103"/>
      <c r="B65" s="103"/>
      <c r="C65" s="103"/>
      <c r="D65" s="74"/>
      <c r="E65" s="104"/>
      <c r="F65" s="103"/>
      <c r="G65" s="37" t="s">
        <v>107</v>
      </c>
      <c r="H65" s="38">
        <v>0</v>
      </c>
      <c r="I65" s="38">
        <v>0</v>
      </c>
      <c r="J65" s="38">
        <v>0.16</v>
      </c>
      <c r="K65" s="38">
        <v>0.08</v>
      </c>
      <c r="L65" s="38">
        <v>0</v>
      </c>
      <c r="M65" s="38">
        <v>0.32</v>
      </c>
      <c r="N65" s="138">
        <v>0</v>
      </c>
      <c r="O65" s="138">
        <v>0</v>
      </c>
      <c r="P65" s="138">
        <v>0.08</v>
      </c>
      <c r="Q65" s="138">
        <v>0.1</v>
      </c>
      <c r="R65" s="138">
        <v>0.1</v>
      </c>
      <c r="S65" s="138">
        <v>0.16</v>
      </c>
      <c r="T65" s="49">
        <f t="shared" ref="T65" si="159">SUM(H65:S65)</f>
        <v>1</v>
      </c>
      <c r="U65" s="74"/>
      <c r="V65" s="74"/>
      <c r="W65" s="73"/>
      <c r="X65" s="73"/>
      <c r="Y65" s="73"/>
      <c r="Z65" s="73"/>
      <c r="AA65" s="73"/>
      <c r="AB65" s="84"/>
      <c r="AC65" s="83"/>
      <c r="AD65" s="73"/>
      <c r="AE65" s="84"/>
      <c r="AF65" s="83"/>
      <c r="AG65" s="73"/>
      <c r="AH65" s="84"/>
      <c r="AI65" s="73"/>
      <c r="AJ65" s="73"/>
      <c r="AK65" s="73"/>
      <c r="AL65" s="73"/>
      <c r="AM65" s="73"/>
      <c r="AN65" s="72"/>
    </row>
    <row r="66" spans="1:40" s="30" customFormat="1" ht="44.25" customHeight="1" x14ac:dyDescent="0.3">
      <c r="A66" s="103"/>
      <c r="B66" s="103"/>
      <c r="C66" s="103"/>
      <c r="D66" s="74"/>
      <c r="E66" s="104"/>
      <c r="F66" s="103"/>
      <c r="G66" s="37" t="s">
        <v>108</v>
      </c>
      <c r="H66" s="126">
        <v>0</v>
      </c>
      <c r="I66" s="126">
        <v>0</v>
      </c>
      <c r="J66" s="126">
        <f t="shared" ref="J66" si="160">+J65/J64</f>
        <v>1</v>
      </c>
      <c r="K66" s="126">
        <f t="shared" ref="K66" si="161">+K65/K64</f>
        <v>1</v>
      </c>
      <c r="L66" s="126">
        <v>0</v>
      </c>
      <c r="M66" s="126">
        <f t="shared" ref="M66:O66" si="162">+M65/M64</f>
        <v>4</v>
      </c>
      <c r="N66" s="126">
        <f t="shared" si="162"/>
        <v>0</v>
      </c>
      <c r="O66" s="126">
        <v>0</v>
      </c>
      <c r="P66" s="126">
        <f t="shared" ref="P66" si="163">+P65/P64</f>
        <v>1</v>
      </c>
      <c r="Q66" s="126">
        <f t="shared" ref="Q66" si="164">+Q65/Q64</f>
        <v>1</v>
      </c>
      <c r="R66" s="126">
        <f t="shared" ref="R66" si="165">+R65/R64</f>
        <v>1</v>
      </c>
      <c r="S66" s="126">
        <f t="shared" ref="S66" si="166">+S65/S64</f>
        <v>1</v>
      </c>
      <c r="T66" s="127">
        <f>+T65/T64</f>
        <v>1</v>
      </c>
      <c r="U66" s="74"/>
      <c r="V66" s="74"/>
      <c r="W66" s="73"/>
      <c r="X66" s="73"/>
      <c r="Y66" s="73"/>
      <c r="Z66" s="73"/>
      <c r="AA66" s="73"/>
      <c r="AB66" s="84"/>
      <c r="AC66" s="83"/>
      <c r="AD66" s="73"/>
      <c r="AE66" s="84"/>
      <c r="AF66" s="83"/>
      <c r="AG66" s="73"/>
      <c r="AH66" s="84"/>
      <c r="AI66" s="73"/>
      <c r="AJ66" s="73"/>
      <c r="AK66" s="73"/>
      <c r="AL66" s="73"/>
      <c r="AM66" s="73"/>
      <c r="AN66" s="72"/>
    </row>
    <row r="67" spans="1:40" s="1" customFormat="1" ht="44.25" customHeight="1" x14ac:dyDescent="0.3">
      <c r="A67" s="103"/>
      <c r="B67" s="103"/>
      <c r="C67" s="103"/>
      <c r="D67" s="74"/>
      <c r="E67" s="104"/>
      <c r="F67" s="103"/>
      <c r="G67" s="37" t="s">
        <v>109</v>
      </c>
      <c r="H67" s="68" t="s">
        <v>110</v>
      </c>
      <c r="I67" s="68" t="s">
        <v>198</v>
      </c>
      <c r="J67" s="68" t="s">
        <v>199</v>
      </c>
      <c r="K67" s="68" t="s">
        <v>199</v>
      </c>
      <c r="L67" s="68" t="s">
        <v>110</v>
      </c>
      <c r="M67" s="68" t="s">
        <v>200</v>
      </c>
      <c r="N67" s="68" t="s">
        <v>199</v>
      </c>
      <c r="O67" s="68" t="s">
        <v>198</v>
      </c>
      <c r="P67" s="68" t="s">
        <v>199</v>
      </c>
      <c r="Q67" s="68" t="s">
        <v>201</v>
      </c>
      <c r="R67" s="68" t="s">
        <v>202</v>
      </c>
      <c r="S67" s="68" t="s">
        <v>203</v>
      </c>
      <c r="T67" s="49" t="s">
        <v>110</v>
      </c>
      <c r="U67" s="74"/>
      <c r="V67" s="74"/>
      <c r="W67" s="73"/>
      <c r="X67" s="73"/>
      <c r="Y67" s="73"/>
      <c r="Z67" s="73"/>
      <c r="AA67" s="73"/>
      <c r="AB67" s="84"/>
      <c r="AC67" s="83"/>
      <c r="AD67" s="73"/>
      <c r="AE67" s="84"/>
      <c r="AF67" s="83"/>
      <c r="AG67" s="73"/>
      <c r="AH67" s="84"/>
      <c r="AI67" s="73"/>
      <c r="AJ67" s="73"/>
      <c r="AK67" s="73"/>
      <c r="AL67" s="73"/>
      <c r="AM67" s="73"/>
      <c r="AN67" s="72"/>
    </row>
    <row r="68" spans="1:40" s="1" customFormat="1" ht="44.25" customHeight="1" x14ac:dyDescent="0.3">
      <c r="A68" s="103" t="s">
        <v>183</v>
      </c>
      <c r="B68" s="103" t="s">
        <v>27</v>
      </c>
      <c r="C68" s="103" t="s">
        <v>28</v>
      </c>
      <c r="D68" s="74">
        <v>16</v>
      </c>
      <c r="E68" s="103" t="s">
        <v>204</v>
      </c>
      <c r="F68" s="103" t="s">
        <v>28</v>
      </c>
      <c r="G68" s="37" t="s">
        <v>106</v>
      </c>
      <c r="H68" s="125">
        <v>0</v>
      </c>
      <c r="I68" s="125">
        <v>0.05</v>
      </c>
      <c r="J68" s="125">
        <v>0.1</v>
      </c>
      <c r="K68" s="125">
        <v>0</v>
      </c>
      <c r="L68" s="125">
        <v>0.15</v>
      </c>
      <c r="M68" s="125">
        <v>0</v>
      </c>
      <c r="N68" s="128">
        <v>0.2</v>
      </c>
      <c r="O68" s="125">
        <v>0</v>
      </c>
      <c r="P68" s="128">
        <v>0.2</v>
      </c>
      <c r="Q68" s="125">
        <v>0</v>
      </c>
      <c r="R68" s="128">
        <v>0.2</v>
      </c>
      <c r="S68" s="128">
        <v>0.1</v>
      </c>
      <c r="T68" s="127">
        <f>SUM(H68:S68)</f>
        <v>0.99999999999999989</v>
      </c>
      <c r="U68" s="74" t="s">
        <v>205</v>
      </c>
      <c r="V68" s="74" t="s">
        <v>591</v>
      </c>
      <c r="W68" s="73">
        <f t="shared" ref="W68" si="167">SUM(H68:J68)</f>
        <v>0.15000000000000002</v>
      </c>
      <c r="X68" s="73">
        <f t="shared" ref="X68" si="168">SUM(H69:J69)</f>
        <v>0.05</v>
      </c>
      <c r="Y68" s="73">
        <f t="shared" ref="Y68" si="169">SUM(H69:J69)/SUM(H68:J68)</f>
        <v>0.33333333333333331</v>
      </c>
      <c r="Z68" s="73">
        <f t="shared" ref="Z68" si="170">SUM(K68:M68)</f>
        <v>0.15</v>
      </c>
      <c r="AA68" s="73">
        <f t="shared" ref="AA68" si="171">SUM(K69:M69)</f>
        <v>0.25</v>
      </c>
      <c r="AB68" s="84">
        <f t="shared" ref="AB68" si="172">SUM(K69:M69)/SUM(K68:M68)</f>
        <v>1.6666666666666667</v>
      </c>
      <c r="AC68" s="83">
        <f t="shared" ref="AC68" si="173">SUM(N68:P68)</f>
        <v>0.4</v>
      </c>
      <c r="AD68" s="73">
        <f t="shared" ref="AD68" si="174">SUM(N69:P69)</f>
        <v>0.7</v>
      </c>
      <c r="AE68" s="84">
        <f t="shared" ref="AE68" si="175">SUM(N69:P69)/SUM(N68:P68)</f>
        <v>1.7499999999999998</v>
      </c>
      <c r="AF68" s="112" t="s">
        <v>590</v>
      </c>
      <c r="AG68" s="112" t="s">
        <v>590</v>
      </c>
      <c r="AH68" s="112" t="s">
        <v>590</v>
      </c>
      <c r="AI68" s="73">
        <f>SUM(H68:M68)</f>
        <v>0.30000000000000004</v>
      </c>
      <c r="AJ68" s="73">
        <f>SUM(H69:M69)</f>
        <v>0.30000000000000004</v>
      </c>
      <c r="AK68" s="73">
        <f>+AJ68/AI68</f>
        <v>1</v>
      </c>
      <c r="AL68" s="73">
        <f>SUM(H68:S68)</f>
        <v>0.99999999999999989</v>
      </c>
      <c r="AM68" s="73">
        <f>SUM(H69:S69)</f>
        <v>1</v>
      </c>
      <c r="AN68" s="72">
        <f>+AM68/AL68</f>
        <v>1</v>
      </c>
    </row>
    <row r="69" spans="1:40" s="30" customFormat="1" ht="44.25" customHeight="1" x14ac:dyDescent="0.3">
      <c r="A69" s="103"/>
      <c r="B69" s="103"/>
      <c r="C69" s="103"/>
      <c r="D69" s="74"/>
      <c r="E69" s="103"/>
      <c r="F69" s="103"/>
      <c r="G69" s="37" t="s">
        <v>107</v>
      </c>
      <c r="H69" s="38">
        <v>0</v>
      </c>
      <c r="I69" s="38">
        <v>0.05</v>
      </c>
      <c r="J69" s="38">
        <v>0</v>
      </c>
      <c r="K69" s="138">
        <v>0.1</v>
      </c>
      <c r="L69" s="38">
        <v>0.15</v>
      </c>
      <c r="M69" s="38">
        <v>0</v>
      </c>
      <c r="N69" s="139">
        <v>0.2</v>
      </c>
      <c r="O69" s="139">
        <v>0</v>
      </c>
      <c r="P69" s="139">
        <v>0.5</v>
      </c>
      <c r="Q69" s="139">
        <v>0</v>
      </c>
      <c r="R69" s="139">
        <v>0</v>
      </c>
      <c r="S69" s="139">
        <v>0</v>
      </c>
      <c r="T69" s="49">
        <f t="shared" ref="T69" si="176">SUM(H69:S69)</f>
        <v>1</v>
      </c>
      <c r="U69" s="74"/>
      <c r="V69" s="74"/>
      <c r="W69" s="73"/>
      <c r="X69" s="73"/>
      <c r="Y69" s="73"/>
      <c r="Z69" s="73"/>
      <c r="AA69" s="73"/>
      <c r="AB69" s="84"/>
      <c r="AC69" s="83"/>
      <c r="AD69" s="73"/>
      <c r="AE69" s="84"/>
      <c r="AF69" s="112"/>
      <c r="AG69" s="112"/>
      <c r="AH69" s="112"/>
      <c r="AI69" s="73"/>
      <c r="AJ69" s="73"/>
      <c r="AK69" s="73"/>
      <c r="AL69" s="73"/>
      <c r="AM69" s="73"/>
      <c r="AN69" s="72"/>
    </row>
    <row r="70" spans="1:40" s="30" customFormat="1" ht="44.25" customHeight="1" x14ac:dyDescent="0.3">
      <c r="A70" s="103"/>
      <c r="B70" s="103"/>
      <c r="C70" s="103"/>
      <c r="D70" s="74"/>
      <c r="E70" s="103"/>
      <c r="F70" s="103"/>
      <c r="G70" s="37" t="s">
        <v>108</v>
      </c>
      <c r="H70" s="126">
        <v>0</v>
      </c>
      <c r="I70" s="126">
        <f t="shared" ref="I70" si="177">+I69/I68</f>
        <v>1</v>
      </c>
      <c r="J70" s="126">
        <f t="shared" ref="J70" si="178">+J69/J68</f>
        <v>0</v>
      </c>
      <c r="K70" s="126">
        <v>0</v>
      </c>
      <c r="L70" s="125">
        <f t="shared" ref="L70" si="179">+L69/L68</f>
        <v>1</v>
      </c>
      <c r="M70" s="126">
        <v>0</v>
      </c>
      <c r="N70" s="126">
        <f t="shared" ref="M70:O70" si="180">+N69/N68</f>
        <v>1</v>
      </c>
      <c r="O70" s="126">
        <v>0</v>
      </c>
      <c r="P70" s="126">
        <f t="shared" ref="P70" si="181">+P69/P68</f>
        <v>2.5</v>
      </c>
      <c r="Q70" s="126">
        <v>0</v>
      </c>
      <c r="R70" s="126">
        <f t="shared" ref="R70" si="182">+R69/R68</f>
        <v>0</v>
      </c>
      <c r="S70" s="126">
        <f t="shared" ref="S70" si="183">+S69/S68</f>
        <v>0</v>
      </c>
      <c r="T70" s="127">
        <f>+T69/T68</f>
        <v>1</v>
      </c>
      <c r="U70" s="74"/>
      <c r="V70" s="74"/>
      <c r="W70" s="73"/>
      <c r="X70" s="73"/>
      <c r="Y70" s="73"/>
      <c r="Z70" s="73"/>
      <c r="AA70" s="73"/>
      <c r="AB70" s="84"/>
      <c r="AC70" s="83"/>
      <c r="AD70" s="73"/>
      <c r="AE70" s="84"/>
      <c r="AF70" s="112"/>
      <c r="AG70" s="112"/>
      <c r="AH70" s="112"/>
      <c r="AI70" s="73"/>
      <c r="AJ70" s="73"/>
      <c r="AK70" s="73"/>
      <c r="AL70" s="73"/>
      <c r="AM70" s="73"/>
      <c r="AN70" s="72"/>
    </row>
    <row r="71" spans="1:40" s="1" customFormat="1" ht="44.25" customHeight="1" x14ac:dyDescent="0.3">
      <c r="A71" s="103"/>
      <c r="B71" s="103"/>
      <c r="C71" s="103"/>
      <c r="D71" s="74"/>
      <c r="E71" s="103"/>
      <c r="F71" s="103"/>
      <c r="G71" s="37" t="s">
        <v>109</v>
      </c>
      <c r="H71" s="68" t="s">
        <v>110</v>
      </c>
      <c r="I71" s="68" t="s">
        <v>206</v>
      </c>
      <c r="J71" s="68" t="s">
        <v>207</v>
      </c>
      <c r="K71" s="68" t="s">
        <v>110</v>
      </c>
      <c r="L71" s="68" t="s">
        <v>208</v>
      </c>
      <c r="M71" s="68" t="s">
        <v>110</v>
      </c>
      <c r="N71" s="68" t="s">
        <v>208</v>
      </c>
      <c r="O71" s="68" t="s">
        <v>110</v>
      </c>
      <c r="P71" s="68" t="s">
        <v>208</v>
      </c>
      <c r="Q71" s="68" t="s">
        <v>110</v>
      </c>
      <c r="R71" s="68" t="s">
        <v>208</v>
      </c>
      <c r="S71" s="68" t="s">
        <v>208</v>
      </c>
      <c r="T71" s="49" t="s">
        <v>110</v>
      </c>
      <c r="U71" s="74"/>
      <c r="V71" s="74"/>
      <c r="W71" s="73"/>
      <c r="X71" s="73"/>
      <c r="Y71" s="73"/>
      <c r="Z71" s="73"/>
      <c r="AA71" s="73"/>
      <c r="AB71" s="84"/>
      <c r="AC71" s="83"/>
      <c r="AD71" s="73"/>
      <c r="AE71" s="84"/>
      <c r="AF71" s="112"/>
      <c r="AG71" s="112"/>
      <c r="AH71" s="112"/>
      <c r="AI71" s="73"/>
      <c r="AJ71" s="73"/>
      <c r="AK71" s="73"/>
      <c r="AL71" s="73"/>
      <c r="AM71" s="73"/>
      <c r="AN71" s="72"/>
    </row>
    <row r="72" spans="1:40" s="1" customFormat="1" ht="44.25" customHeight="1" x14ac:dyDescent="0.3">
      <c r="A72" s="103" t="s">
        <v>183</v>
      </c>
      <c r="B72" s="103" t="s">
        <v>27</v>
      </c>
      <c r="C72" s="103" t="s">
        <v>28</v>
      </c>
      <c r="D72" s="75">
        <v>17</v>
      </c>
      <c r="E72" s="103" t="s">
        <v>209</v>
      </c>
      <c r="F72" s="103" t="s">
        <v>28</v>
      </c>
      <c r="G72" s="37" t="s">
        <v>106</v>
      </c>
      <c r="H72" s="125">
        <v>0</v>
      </c>
      <c r="I72" s="125">
        <v>0.1</v>
      </c>
      <c r="J72" s="125">
        <v>0</v>
      </c>
      <c r="K72" s="125">
        <v>0.1</v>
      </c>
      <c r="L72" s="125">
        <v>0</v>
      </c>
      <c r="M72" s="125">
        <v>0</v>
      </c>
      <c r="N72" s="127">
        <v>0</v>
      </c>
      <c r="O72" s="127">
        <v>0</v>
      </c>
      <c r="P72" s="127">
        <v>0</v>
      </c>
      <c r="Q72" s="127">
        <v>0</v>
      </c>
      <c r="R72" s="127">
        <v>0.35</v>
      </c>
      <c r="S72" s="127">
        <v>0.45</v>
      </c>
      <c r="T72" s="127">
        <f t="shared" ref="T72" si="184">SUM(H72:S72)</f>
        <v>1</v>
      </c>
      <c r="U72" s="74" t="s">
        <v>210</v>
      </c>
      <c r="V72" s="74" t="s">
        <v>211</v>
      </c>
      <c r="W72" s="73">
        <f t="shared" ref="W72" si="185">SUM(H72:J72)</f>
        <v>0.1</v>
      </c>
      <c r="X72" s="73">
        <f t="shared" ref="X72" si="186">SUM(H73:J73)</f>
        <v>0.1</v>
      </c>
      <c r="Y72" s="73">
        <f t="shared" ref="Y72" si="187">SUM(H73:J73)/SUM(H72:J72)</f>
        <v>1</v>
      </c>
      <c r="Z72" s="73">
        <f t="shared" ref="Z72" si="188">SUM(K72:M72)</f>
        <v>0.1</v>
      </c>
      <c r="AA72" s="73">
        <f t="shared" ref="AA72" si="189">SUM(K73:M73)</f>
        <v>7.0000000000000007E-2</v>
      </c>
      <c r="AB72" s="84">
        <f t="shared" ref="AB72" si="190">SUM(K73:M73)/SUM(K72:M72)</f>
        <v>0.70000000000000007</v>
      </c>
      <c r="AC72" s="112" t="s">
        <v>147</v>
      </c>
      <c r="AD72" s="112" t="s">
        <v>147</v>
      </c>
      <c r="AE72" s="112" t="s">
        <v>147</v>
      </c>
      <c r="AF72" s="83">
        <f t="shared" ref="AF72" si="191">SUM(Q72:S72)</f>
        <v>0.8</v>
      </c>
      <c r="AG72" s="73">
        <f t="shared" ref="AG72" si="192">SUM(Q73:S73)</f>
        <v>0.83000000000000007</v>
      </c>
      <c r="AH72" s="84">
        <f t="shared" ref="AH72" si="193">SUM(Q73:S73)/SUM(Q72:S72)</f>
        <v>1.0375000000000001</v>
      </c>
      <c r="AI72" s="73">
        <f>SUM(H72:M72)</f>
        <v>0.2</v>
      </c>
      <c r="AJ72" s="73">
        <f>SUM(H73:M73)</f>
        <v>0.17</v>
      </c>
      <c r="AK72" s="73">
        <f>+AJ72/AI72</f>
        <v>0.85</v>
      </c>
      <c r="AL72" s="73">
        <f>SUM(H72:S72)</f>
        <v>1</v>
      </c>
      <c r="AM72" s="73">
        <f>SUM(H73:S73)</f>
        <v>1</v>
      </c>
      <c r="AN72" s="72">
        <f>+AM72/AL72</f>
        <v>1</v>
      </c>
    </row>
    <row r="73" spans="1:40" s="30" customFormat="1" ht="44.25" customHeight="1" x14ac:dyDescent="0.3">
      <c r="A73" s="103"/>
      <c r="B73" s="103"/>
      <c r="C73" s="103"/>
      <c r="D73" s="74"/>
      <c r="E73" s="103"/>
      <c r="F73" s="103"/>
      <c r="G73" s="37" t="s">
        <v>107</v>
      </c>
      <c r="H73" s="38">
        <v>0</v>
      </c>
      <c r="I73" s="38">
        <v>0.1</v>
      </c>
      <c r="J73" s="38">
        <v>0</v>
      </c>
      <c r="K73" s="38">
        <v>0.05</v>
      </c>
      <c r="L73" s="38">
        <v>0</v>
      </c>
      <c r="M73" s="38">
        <v>0.02</v>
      </c>
      <c r="N73" s="38">
        <v>0</v>
      </c>
      <c r="O73" s="38">
        <v>0</v>
      </c>
      <c r="P73" s="38">
        <v>0</v>
      </c>
      <c r="Q73" s="38">
        <v>0</v>
      </c>
      <c r="R73" s="38">
        <v>0.38</v>
      </c>
      <c r="S73" s="38">
        <v>0.45</v>
      </c>
      <c r="T73" s="49">
        <f t="shared" ref="T73" si="194">SUM(H73:S73)</f>
        <v>1</v>
      </c>
      <c r="U73" s="74"/>
      <c r="V73" s="74"/>
      <c r="W73" s="73"/>
      <c r="X73" s="73"/>
      <c r="Y73" s="73"/>
      <c r="Z73" s="73"/>
      <c r="AA73" s="73"/>
      <c r="AB73" s="84"/>
      <c r="AC73" s="112"/>
      <c r="AD73" s="112"/>
      <c r="AE73" s="112"/>
      <c r="AF73" s="83"/>
      <c r="AG73" s="73"/>
      <c r="AH73" s="84"/>
      <c r="AI73" s="73"/>
      <c r="AJ73" s="73"/>
      <c r="AK73" s="73"/>
      <c r="AL73" s="73"/>
      <c r="AM73" s="73"/>
      <c r="AN73" s="72"/>
    </row>
    <row r="74" spans="1:40" s="30" customFormat="1" ht="44.25" customHeight="1" x14ac:dyDescent="0.3">
      <c r="A74" s="103"/>
      <c r="B74" s="103"/>
      <c r="C74" s="103"/>
      <c r="D74" s="74"/>
      <c r="E74" s="103"/>
      <c r="F74" s="103"/>
      <c r="G74" s="37" t="s">
        <v>108</v>
      </c>
      <c r="H74" s="126">
        <v>0</v>
      </c>
      <c r="I74" s="126">
        <f t="shared" ref="I74" si="195">+I73/I72</f>
        <v>1</v>
      </c>
      <c r="J74" s="126">
        <v>0</v>
      </c>
      <c r="K74" s="126">
        <f t="shared" ref="K74" si="196">+K73/K72</f>
        <v>0.5</v>
      </c>
      <c r="L74" s="126">
        <v>0</v>
      </c>
      <c r="M74" s="126">
        <v>0</v>
      </c>
      <c r="N74" s="126">
        <v>0</v>
      </c>
      <c r="O74" s="126">
        <v>0</v>
      </c>
      <c r="P74" s="126">
        <v>0</v>
      </c>
      <c r="Q74" s="126">
        <v>0</v>
      </c>
      <c r="R74" s="126">
        <f t="shared" ref="R74" si="197">+R73/R72</f>
        <v>1.0857142857142859</v>
      </c>
      <c r="S74" s="126">
        <f t="shared" ref="S74" si="198">+S73/S72</f>
        <v>1</v>
      </c>
      <c r="T74" s="127">
        <f>+T73/T72</f>
        <v>1</v>
      </c>
      <c r="U74" s="74"/>
      <c r="V74" s="74"/>
      <c r="W74" s="73"/>
      <c r="X74" s="73"/>
      <c r="Y74" s="73"/>
      <c r="Z74" s="73"/>
      <c r="AA74" s="73"/>
      <c r="AB74" s="84"/>
      <c r="AC74" s="112"/>
      <c r="AD74" s="112"/>
      <c r="AE74" s="112"/>
      <c r="AF74" s="83"/>
      <c r="AG74" s="73"/>
      <c r="AH74" s="84"/>
      <c r="AI74" s="73"/>
      <c r="AJ74" s="73"/>
      <c r="AK74" s="73"/>
      <c r="AL74" s="73"/>
      <c r="AM74" s="73"/>
      <c r="AN74" s="72"/>
    </row>
    <row r="75" spans="1:40" s="1" customFormat="1" ht="44.25" customHeight="1" x14ac:dyDescent="0.3">
      <c r="A75" s="103"/>
      <c r="B75" s="103"/>
      <c r="C75" s="103"/>
      <c r="D75" s="74"/>
      <c r="E75" s="103"/>
      <c r="F75" s="103"/>
      <c r="G75" s="37" t="s">
        <v>109</v>
      </c>
      <c r="H75" s="68" t="s">
        <v>110</v>
      </c>
      <c r="I75" s="68" t="s">
        <v>212</v>
      </c>
      <c r="J75" s="68" t="s">
        <v>110</v>
      </c>
      <c r="K75" s="68" t="s">
        <v>213</v>
      </c>
      <c r="L75" s="68" t="s">
        <v>110</v>
      </c>
      <c r="M75" s="68" t="s">
        <v>110</v>
      </c>
      <c r="N75" s="68" t="s">
        <v>110</v>
      </c>
      <c r="O75" s="68" t="s">
        <v>110</v>
      </c>
      <c r="P75" s="68" t="s">
        <v>110</v>
      </c>
      <c r="Q75" s="68" t="s">
        <v>110</v>
      </c>
      <c r="R75" s="68" t="s">
        <v>214</v>
      </c>
      <c r="S75" s="68" t="s">
        <v>215</v>
      </c>
      <c r="T75" s="49" t="s">
        <v>110</v>
      </c>
      <c r="U75" s="74"/>
      <c r="V75" s="74"/>
      <c r="W75" s="73"/>
      <c r="X75" s="73"/>
      <c r="Y75" s="73"/>
      <c r="Z75" s="73"/>
      <c r="AA75" s="73"/>
      <c r="AB75" s="84"/>
      <c r="AC75" s="112"/>
      <c r="AD75" s="112"/>
      <c r="AE75" s="112"/>
      <c r="AF75" s="83"/>
      <c r="AG75" s="73"/>
      <c r="AH75" s="84"/>
      <c r="AI75" s="73"/>
      <c r="AJ75" s="73"/>
      <c r="AK75" s="73"/>
      <c r="AL75" s="73"/>
      <c r="AM75" s="73"/>
      <c r="AN75" s="72"/>
    </row>
    <row r="76" spans="1:40" s="1" customFormat="1" ht="44.25" customHeight="1" x14ac:dyDescent="0.3">
      <c r="A76" s="103" t="s">
        <v>183</v>
      </c>
      <c r="B76" s="103" t="s">
        <v>27</v>
      </c>
      <c r="C76" s="103" t="s">
        <v>28</v>
      </c>
      <c r="D76" s="75">
        <v>18</v>
      </c>
      <c r="E76" s="103" t="s">
        <v>216</v>
      </c>
      <c r="F76" s="103" t="s">
        <v>28</v>
      </c>
      <c r="G76" s="37" t="s">
        <v>106</v>
      </c>
      <c r="H76" s="127">
        <v>0.05</v>
      </c>
      <c r="I76" s="127">
        <v>0.05</v>
      </c>
      <c r="J76" s="127">
        <v>0</v>
      </c>
      <c r="K76" s="127">
        <v>0.45</v>
      </c>
      <c r="L76" s="127">
        <v>0.1</v>
      </c>
      <c r="M76" s="127">
        <v>0</v>
      </c>
      <c r="N76" s="127">
        <v>0</v>
      </c>
      <c r="O76" s="127">
        <v>0</v>
      </c>
      <c r="P76" s="127">
        <v>0</v>
      </c>
      <c r="Q76" s="127">
        <v>0.35</v>
      </c>
      <c r="R76" s="127">
        <v>0</v>
      </c>
      <c r="S76" s="127">
        <v>0</v>
      </c>
      <c r="T76" s="127">
        <f>SUM(H76:S76)</f>
        <v>1</v>
      </c>
      <c r="U76" s="74" t="s">
        <v>217</v>
      </c>
      <c r="V76" s="74" t="s">
        <v>218</v>
      </c>
      <c r="W76" s="73">
        <f t="shared" ref="W76" si="199">SUM(H76:J76)</f>
        <v>0.1</v>
      </c>
      <c r="X76" s="73">
        <f t="shared" ref="X76" si="200">SUM(H77:J77)</f>
        <v>0.1</v>
      </c>
      <c r="Y76" s="73">
        <f t="shared" ref="Y76" si="201">SUM(H77:J77)/SUM(H76:J76)</f>
        <v>1</v>
      </c>
      <c r="Z76" s="73">
        <f t="shared" ref="Z76" si="202">SUM(K76:M76)</f>
        <v>0.55000000000000004</v>
      </c>
      <c r="AA76" s="73">
        <f t="shared" ref="AA76" si="203">SUM(K77:M77)</f>
        <v>0.39999999999999997</v>
      </c>
      <c r="AB76" s="84">
        <f t="shared" ref="AB76" si="204">SUM(K77:M77)/SUM(K76:M76)</f>
        <v>0.72727272727272718</v>
      </c>
      <c r="AC76" s="112" t="s">
        <v>147</v>
      </c>
      <c r="AD76" s="112" t="s">
        <v>147</v>
      </c>
      <c r="AE76" s="112" t="s">
        <v>147</v>
      </c>
      <c r="AF76" s="83">
        <f t="shared" ref="AF76" si="205">SUM(Q76:S76)</f>
        <v>0.35</v>
      </c>
      <c r="AG76" s="73">
        <f t="shared" ref="AG76" si="206">SUM(Q77:S77)</f>
        <v>0.35</v>
      </c>
      <c r="AH76" s="84">
        <f t="shared" ref="AH76" si="207">SUM(Q77:S77)/SUM(Q76:S76)</f>
        <v>1</v>
      </c>
      <c r="AI76" s="73">
        <f>SUM(H76:M76)</f>
        <v>0.65</v>
      </c>
      <c r="AJ76" s="73">
        <f>SUM(H77:M77)</f>
        <v>0.49999999999999994</v>
      </c>
      <c r="AK76" s="73">
        <f>+AJ76/AI76</f>
        <v>0.76923076923076916</v>
      </c>
      <c r="AL76" s="73">
        <f>SUM(H76:S76)</f>
        <v>1</v>
      </c>
      <c r="AM76" s="73">
        <f>SUM(H77:S77)</f>
        <v>0.85</v>
      </c>
      <c r="AN76" s="72">
        <f>+AM76/AL76</f>
        <v>0.85</v>
      </c>
    </row>
    <row r="77" spans="1:40" s="30" customFormat="1" ht="44.25" customHeight="1" x14ac:dyDescent="0.3">
      <c r="A77" s="103"/>
      <c r="B77" s="103"/>
      <c r="C77" s="103"/>
      <c r="D77" s="74"/>
      <c r="E77" s="103"/>
      <c r="F77" s="103"/>
      <c r="G77" s="37" t="s">
        <v>107</v>
      </c>
      <c r="H77" s="38">
        <v>0.05</v>
      </c>
      <c r="I77" s="38">
        <v>0.05</v>
      </c>
      <c r="J77" s="38">
        <v>0</v>
      </c>
      <c r="K77" s="38">
        <v>0.25</v>
      </c>
      <c r="L77" s="38">
        <v>0.1</v>
      </c>
      <c r="M77" s="38">
        <v>0.05</v>
      </c>
      <c r="N77" s="38">
        <v>0</v>
      </c>
      <c r="O77" s="38">
        <v>0</v>
      </c>
      <c r="P77" s="38">
        <v>0</v>
      </c>
      <c r="Q77" s="38">
        <v>0.25</v>
      </c>
      <c r="R77" s="38">
        <v>0</v>
      </c>
      <c r="S77" s="38">
        <v>0.1</v>
      </c>
      <c r="T77" s="49">
        <f t="shared" ref="T77" si="208">SUM(H77:S77)</f>
        <v>0.85</v>
      </c>
      <c r="U77" s="74"/>
      <c r="V77" s="74"/>
      <c r="W77" s="73"/>
      <c r="X77" s="73"/>
      <c r="Y77" s="73"/>
      <c r="Z77" s="73"/>
      <c r="AA77" s="73"/>
      <c r="AB77" s="84"/>
      <c r="AC77" s="112"/>
      <c r="AD77" s="112"/>
      <c r="AE77" s="112"/>
      <c r="AF77" s="83"/>
      <c r="AG77" s="73"/>
      <c r="AH77" s="84"/>
      <c r="AI77" s="73"/>
      <c r="AJ77" s="73"/>
      <c r="AK77" s="73"/>
      <c r="AL77" s="73"/>
      <c r="AM77" s="73"/>
      <c r="AN77" s="72"/>
    </row>
    <row r="78" spans="1:40" s="30" customFormat="1" ht="44.25" customHeight="1" x14ac:dyDescent="0.3">
      <c r="A78" s="103"/>
      <c r="B78" s="103"/>
      <c r="C78" s="103"/>
      <c r="D78" s="74"/>
      <c r="E78" s="103"/>
      <c r="F78" s="103"/>
      <c r="G78" s="37" t="s">
        <v>108</v>
      </c>
      <c r="H78" s="126">
        <f>+H77/H76</f>
        <v>1</v>
      </c>
      <c r="I78" s="126">
        <f t="shared" ref="I78" si="209">+I77/I76</f>
        <v>1</v>
      </c>
      <c r="J78" s="126">
        <v>0</v>
      </c>
      <c r="K78" s="126">
        <f t="shared" ref="K78" si="210">+K77/K76</f>
        <v>0.55555555555555558</v>
      </c>
      <c r="L78" s="125">
        <f t="shared" ref="L78" si="211">+L77/L76</f>
        <v>1</v>
      </c>
      <c r="M78" s="126">
        <v>0</v>
      </c>
      <c r="N78" s="126">
        <v>0</v>
      </c>
      <c r="O78" s="126">
        <v>0</v>
      </c>
      <c r="P78" s="126">
        <v>0</v>
      </c>
      <c r="Q78" s="126">
        <f t="shared" ref="Q78" si="212">+Q77/Q76</f>
        <v>0.7142857142857143</v>
      </c>
      <c r="R78" s="126">
        <v>0</v>
      </c>
      <c r="S78" s="126">
        <v>0</v>
      </c>
      <c r="T78" s="127">
        <f>+T77/T76</f>
        <v>0.85</v>
      </c>
      <c r="U78" s="74"/>
      <c r="V78" s="74"/>
      <c r="W78" s="73"/>
      <c r="X78" s="73"/>
      <c r="Y78" s="73"/>
      <c r="Z78" s="73"/>
      <c r="AA78" s="73"/>
      <c r="AB78" s="84"/>
      <c r="AC78" s="112"/>
      <c r="AD78" s="112"/>
      <c r="AE78" s="112"/>
      <c r="AF78" s="83"/>
      <c r="AG78" s="73"/>
      <c r="AH78" s="84"/>
      <c r="AI78" s="73"/>
      <c r="AJ78" s="73"/>
      <c r="AK78" s="73"/>
      <c r="AL78" s="73"/>
      <c r="AM78" s="73"/>
      <c r="AN78" s="72"/>
    </row>
    <row r="79" spans="1:40" s="1" customFormat="1" ht="44.25" customHeight="1" x14ac:dyDescent="0.3">
      <c r="A79" s="103"/>
      <c r="B79" s="103"/>
      <c r="C79" s="103"/>
      <c r="D79" s="74"/>
      <c r="E79" s="103"/>
      <c r="F79" s="103"/>
      <c r="G79" s="37" t="s">
        <v>109</v>
      </c>
      <c r="H79" s="68" t="s">
        <v>219</v>
      </c>
      <c r="I79" s="68" t="s">
        <v>219</v>
      </c>
      <c r="J79" s="68" t="s">
        <v>110</v>
      </c>
      <c r="K79" s="68" t="s">
        <v>220</v>
      </c>
      <c r="L79" s="68" t="s">
        <v>221</v>
      </c>
      <c r="M79" s="68" t="s">
        <v>110</v>
      </c>
      <c r="N79" s="68" t="s">
        <v>110</v>
      </c>
      <c r="O79" s="68" t="s">
        <v>110</v>
      </c>
      <c r="P79" s="68" t="s">
        <v>110</v>
      </c>
      <c r="Q79" s="68" t="s">
        <v>222</v>
      </c>
      <c r="R79" s="68" t="s">
        <v>110</v>
      </c>
      <c r="S79" s="68" t="s">
        <v>110</v>
      </c>
      <c r="T79" s="49" t="s">
        <v>110</v>
      </c>
      <c r="U79" s="74"/>
      <c r="V79" s="74"/>
      <c r="W79" s="73"/>
      <c r="X79" s="73"/>
      <c r="Y79" s="73"/>
      <c r="Z79" s="73"/>
      <c r="AA79" s="73"/>
      <c r="AB79" s="84"/>
      <c r="AC79" s="112"/>
      <c r="AD79" s="112"/>
      <c r="AE79" s="112"/>
      <c r="AF79" s="83"/>
      <c r="AG79" s="73"/>
      <c r="AH79" s="84"/>
      <c r="AI79" s="73"/>
      <c r="AJ79" s="73"/>
      <c r="AK79" s="73"/>
      <c r="AL79" s="73"/>
      <c r="AM79" s="73"/>
      <c r="AN79" s="72"/>
    </row>
    <row r="80" spans="1:40" s="1" customFormat="1" ht="44.25" customHeight="1" x14ac:dyDescent="0.3">
      <c r="A80" s="103" t="s">
        <v>183</v>
      </c>
      <c r="B80" s="103" t="s">
        <v>27</v>
      </c>
      <c r="C80" s="103" t="s">
        <v>28</v>
      </c>
      <c r="D80" s="74">
        <v>19</v>
      </c>
      <c r="E80" s="103" t="s">
        <v>223</v>
      </c>
      <c r="F80" s="103" t="s">
        <v>28</v>
      </c>
      <c r="G80" s="37" t="s">
        <v>106</v>
      </c>
      <c r="H80" s="125">
        <v>0</v>
      </c>
      <c r="I80" s="125">
        <v>0</v>
      </c>
      <c r="J80" s="125">
        <v>0.2</v>
      </c>
      <c r="K80" s="125">
        <v>0</v>
      </c>
      <c r="L80" s="125">
        <v>0.2</v>
      </c>
      <c r="M80" s="125">
        <v>0</v>
      </c>
      <c r="N80" s="128">
        <v>0.2</v>
      </c>
      <c r="O80" s="125">
        <v>0</v>
      </c>
      <c r="P80" s="128">
        <v>0.2</v>
      </c>
      <c r="Q80" s="125">
        <v>0</v>
      </c>
      <c r="R80" s="125">
        <v>0</v>
      </c>
      <c r="S80" s="128">
        <v>0.2</v>
      </c>
      <c r="T80" s="127">
        <f t="shared" ref="T80" si="213">SUM(H80:S80)</f>
        <v>1</v>
      </c>
      <c r="U80" s="74" t="s">
        <v>224</v>
      </c>
      <c r="V80" s="74" t="s">
        <v>576</v>
      </c>
      <c r="W80" s="73">
        <f t="shared" ref="W80" si="214">SUM(H80:J80)</f>
        <v>0.2</v>
      </c>
      <c r="X80" s="73">
        <f t="shared" ref="X80" si="215">SUM(H81:J81)</f>
        <v>0.2</v>
      </c>
      <c r="Y80" s="73">
        <f t="shared" ref="Y80" si="216">SUM(H81:J81)/SUM(H80:J80)</f>
        <v>1</v>
      </c>
      <c r="Z80" s="73">
        <f t="shared" ref="Z80" si="217">SUM(K80:M80)</f>
        <v>0.2</v>
      </c>
      <c r="AA80" s="73">
        <f t="shared" ref="AA80" si="218">SUM(K81:M81)</f>
        <v>0.2</v>
      </c>
      <c r="AB80" s="84">
        <f t="shared" ref="AB80" si="219">SUM(K81:M81)/SUM(K80:M80)</f>
        <v>1</v>
      </c>
      <c r="AC80" s="83">
        <f t="shared" ref="AC80" si="220">SUM(N80:P80)</f>
        <v>0.4</v>
      </c>
      <c r="AD80" s="73">
        <f t="shared" ref="AD80" si="221">SUM(N81:P81)</f>
        <v>0.4</v>
      </c>
      <c r="AE80" s="84">
        <f t="shared" ref="AE80" si="222">SUM(N81:P81)/SUM(N80:P80)</f>
        <v>1</v>
      </c>
      <c r="AF80" s="83">
        <f t="shared" ref="AF80" si="223">SUM(Q80:S80)</f>
        <v>0.2</v>
      </c>
      <c r="AG80" s="73">
        <f t="shared" ref="AG80" si="224">SUM(Q81:S81)</f>
        <v>0.2</v>
      </c>
      <c r="AH80" s="84">
        <f t="shared" ref="AH80" si="225">SUM(Q81:S81)/SUM(Q80:S80)</f>
        <v>1</v>
      </c>
      <c r="AI80" s="73">
        <f>SUM(H80:M80)</f>
        <v>0.4</v>
      </c>
      <c r="AJ80" s="73">
        <f>SUM(H81:M81)</f>
        <v>0.4</v>
      </c>
      <c r="AK80" s="73">
        <f>+AJ80/AI80</f>
        <v>1</v>
      </c>
      <c r="AL80" s="73">
        <f>SUM(H80:S80)</f>
        <v>1</v>
      </c>
      <c r="AM80" s="73">
        <f>SUM(H81:S81)</f>
        <v>1</v>
      </c>
      <c r="AN80" s="72">
        <f>+AM80/AL80</f>
        <v>1</v>
      </c>
    </row>
    <row r="81" spans="1:40" s="30" customFormat="1" ht="44.25" customHeight="1" x14ac:dyDescent="0.3">
      <c r="A81" s="103"/>
      <c r="B81" s="103"/>
      <c r="C81" s="103"/>
      <c r="D81" s="74"/>
      <c r="E81" s="103"/>
      <c r="F81" s="103"/>
      <c r="G81" s="37" t="s">
        <v>107</v>
      </c>
      <c r="H81" s="38">
        <v>0</v>
      </c>
      <c r="I81" s="38">
        <v>0</v>
      </c>
      <c r="J81" s="38">
        <v>0.2</v>
      </c>
      <c r="K81" s="38">
        <v>0</v>
      </c>
      <c r="L81" s="38">
        <v>0.2</v>
      </c>
      <c r="M81" s="38">
        <v>0</v>
      </c>
      <c r="N81" s="38">
        <v>0.2</v>
      </c>
      <c r="O81" s="38">
        <v>0</v>
      </c>
      <c r="P81" s="38">
        <v>0.2</v>
      </c>
      <c r="Q81" s="38">
        <v>0</v>
      </c>
      <c r="R81" s="38">
        <v>0</v>
      </c>
      <c r="S81" s="38">
        <v>0.2</v>
      </c>
      <c r="T81" s="49">
        <f t="shared" ref="T81" si="226">SUM(H81:S81)</f>
        <v>1</v>
      </c>
      <c r="U81" s="74"/>
      <c r="V81" s="74"/>
      <c r="W81" s="73"/>
      <c r="X81" s="73"/>
      <c r="Y81" s="73"/>
      <c r="Z81" s="73"/>
      <c r="AA81" s="73"/>
      <c r="AB81" s="84"/>
      <c r="AC81" s="83"/>
      <c r="AD81" s="73"/>
      <c r="AE81" s="84"/>
      <c r="AF81" s="83"/>
      <c r="AG81" s="73"/>
      <c r="AH81" s="84"/>
      <c r="AI81" s="73"/>
      <c r="AJ81" s="73"/>
      <c r="AK81" s="73"/>
      <c r="AL81" s="73"/>
      <c r="AM81" s="73"/>
      <c r="AN81" s="72"/>
    </row>
    <row r="82" spans="1:40" s="30" customFormat="1" ht="44.25" customHeight="1" x14ac:dyDescent="0.3">
      <c r="A82" s="103"/>
      <c r="B82" s="103"/>
      <c r="C82" s="103"/>
      <c r="D82" s="74"/>
      <c r="E82" s="103"/>
      <c r="F82" s="103"/>
      <c r="G82" s="37" t="s">
        <v>108</v>
      </c>
      <c r="H82" s="126">
        <v>0</v>
      </c>
      <c r="I82" s="126">
        <v>0</v>
      </c>
      <c r="J82" s="126">
        <f t="shared" ref="J82" si="227">+J81/J80</f>
        <v>1</v>
      </c>
      <c r="K82" s="126">
        <v>0</v>
      </c>
      <c r="L82" s="125">
        <f t="shared" ref="L82" si="228">+L81/L80</f>
        <v>1</v>
      </c>
      <c r="M82" s="126">
        <v>0</v>
      </c>
      <c r="N82" s="126">
        <f t="shared" ref="M82:O82" si="229">+N81/N80</f>
        <v>1</v>
      </c>
      <c r="O82" s="126">
        <v>0</v>
      </c>
      <c r="P82" s="126">
        <f t="shared" ref="P82" si="230">+P81/P80</f>
        <v>1</v>
      </c>
      <c r="Q82" s="126">
        <v>0</v>
      </c>
      <c r="R82" s="126">
        <v>0</v>
      </c>
      <c r="S82" s="126">
        <f t="shared" ref="S82" si="231">+S81/S80</f>
        <v>1</v>
      </c>
      <c r="T82" s="127">
        <f>+T81/T80</f>
        <v>1</v>
      </c>
      <c r="U82" s="74"/>
      <c r="V82" s="74"/>
      <c r="W82" s="73"/>
      <c r="X82" s="73"/>
      <c r="Y82" s="73"/>
      <c r="Z82" s="73"/>
      <c r="AA82" s="73"/>
      <c r="AB82" s="84"/>
      <c r="AC82" s="83"/>
      <c r="AD82" s="73"/>
      <c r="AE82" s="84"/>
      <c r="AF82" s="83"/>
      <c r="AG82" s="73"/>
      <c r="AH82" s="84"/>
      <c r="AI82" s="73"/>
      <c r="AJ82" s="73"/>
      <c r="AK82" s="73"/>
      <c r="AL82" s="73"/>
      <c r="AM82" s="73"/>
      <c r="AN82" s="72"/>
    </row>
    <row r="83" spans="1:40" s="1" customFormat="1" ht="44.25" customHeight="1" x14ac:dyDescent="0.3">
      <c r="A83" s="103"/>
      <c r="B83" s="103"/>
      <c r="C83" s="103"/>
      <c r="D83" s="74"/>
      <c r="E83" s="103"/>
      <c r="F83" s="103"/>
      <c r="G83" s="37" t="s">
        <v>109</v>
      </c>
      <c r="H83" s="68" t="s">
        <v>110</v>
      </c>
      <c r="I83" s="68" t="s">
        <v>110</v>
      </c>
      <c r="J83" s="68" t="s">
        <v>225</v>
      </c>
      <c r="K83" s="68" t="s">
        <v>110</v>
      </c>
      <c r="L83" s="68" t="s">
        <v>225</v>
      </c>
      <c r="M83" s="68" t="s">
        <v>110</v>
      </c>
      <c r="N83" s="68" t="s">
        <v>225</v>
      </c>
      <c r="O83" s="68" t="s">
        <v>110</v>
      </c>
      <c r="P83" s="68" t="s">
        <v>225</v>
      </c>
      <c r="Q83" s="68" t="s">
        <v>110</v>
      </c>
      <c r="R83" s="68" t="s">
        <v>110</v>
      </c>
      <c r="S83" s="68" t="s">
        <v>226</v>
      </c>
      <c r="T83" s="49" t="s">
        <v>110</v>
      </c>
      <c r="U83" s="74"/>
      <c r="V83" s="74"/>
      <c r="W83" s="73"/>
      <c r="X83" s="73"/>
      <c r="Y83" s="73"/>
      <c r="Z83" s="73"/>
      <c r="AA83" s="73"/>
      <c r="AB83" s="84"/>
      <c r="AC83" s="83"/>
      <c r="AD83" s="73"/>
      <c r="AE83" s="84"/>
      <c r="AF83" s="83"/>
      <c r="AG83" s="73"/>
      <c r="AH83" s="84"/>
      <c r="AI83" s="73"/>
      <c r="AJ83" s="73"/>
      <c r="AK83" s="73"/>
      <c r="AL83" s="73"/>
      <c r="AM83" s="73"/>
      <c r="AN83" s="72"/>
    </row>
    <row r="84" spans="1:40" s="1" customFormat="1" ht="44.25" customHeight="1" x14ac:dyDescent="0.3">
      <c r="A84" s="103" t="s">
        <v>183</v>
      </c>
      <c r="B84" s="103" t="s">
        <v>27</v>
      </c>
      <c r="C84" s="103" t="s">
        <v>28</v>
      </c>
      <c r="D84" s="74">
        <v>20</v>
      </c>
      <c r="E84" s="103" t="s">
        <v>227</v>
      </c>
      <c r="F84" s="103" t="s">
        <v>28</v>
      </c>
      <c r="G84" s="37" t="s">
        <v>106</v>
      </c>
      <c r="H84" s="125">
        <v>0</v>
      </c>
      <c r="I84" s="125">
        <v>0</v>
      </c>
      <c r="J84" s="125">
        <v>0.2</v>
      </c>
      <c r="K84" s="125">
        <v>0</v>
      </c>
      <c r="L84" s="125">
        <v>0.2</v>
      </c>
      <c r="M84" s="125">
        <v>0</v>
      </c>
      <c r="N84" s="125">
        <v>0.2</v>
      </c>
      <c r="O84" s="125">
        <v>0</v>
      </c>
      <c r="P84" s="125">
        <v>0.2</v>
      </c>
      <c r="Q84" s="128">
        <v>0</v>
      </c>
      <c r="R84" s="125">
        <v>0.2</v>
      </c>
      <c r="S84" s="128">
        <v>0</v>
      </c>
      <c r="T84" s="127">
        <f t="shared" ref="T84" si="232">SUM(H84:S84)</f>
        <v>1</v>
      </c>
      <c r="U84" s="74" t="s">
        <v>228</v>
      </c>
      <c r="V84" s="74" t="s">
        <v>229</v>
      </c>
      <c r="W84" s="73">
        <f t="shared" ref="W84" si="233">SUM(H84:J84)</f>
        <v>0.2</v>
      </c>
      <c r="X84" s="73">
        <f t="shared" ref="X84" si="234">SUM(H85:J85)</f>
        <v>0.2</v>
      </c>
      <c r="Y84" s="73">
        <f t="shared" ref="Y84" si="235">SUM(H85:J85)/SUM(H84:J84)</f>
        <v>1</v>
      </c>
      <c r="Z84" s="73">
        <f t="shared" ref="Z84" si="236">SUM(K84:M84)</f>
        <v>0.2</v>
      </c>
      <c r="AA84" s="73">
        <f t="shared" ref="AA84" si="237">SUM(K85:M85)</f>
        <v>0.2</v>
      </c>
      <c r="AB84" s="84">
        <f t="shared" ref="AB84" si="238">SUM(K85:M85)/SUM(K84:M84)</f>
        <v>1</v>
      </c>
      <c r="AC84" s="83">
        <f t="shared" ref="AC84" si="239">SUM(N84:P84)</f>
        <v>0.4</v>
      </c>
      <c r="AD84" s="73">
        <f t="shared" ref="AD84" si="240">SUM(N85:P85)</f>
        <v>0.4</v>
      </c>
      <c r="AE84" s="84">
        <f t="shared" ref="AE84" si="241">SUM(N85:P85)/SUM(N84:P84)</f>
        <v>1</v>
      </c>
      <c r="AF84" s="83">
        <f t="shared" ref="AF84" si="242">SUM(Q84:S84)</f>
        <v>0.2</v>
      </c>
      <c r="AG84" s="73">
        <f t="shared" ref="AG84" si="243">SUM(Q85:S85)</f>
        <v>0.2</v>
      </c>
      <c r="AH84" s="84">
        <f t="shared" ref="AH84" si="244">SUM(Q85:S85)/SUM(Q84:S84)</f>
        <v>1</v>
      </c>
      <c r="AI84" s="73">
        <f>SUM(H84:M84)</f>
        <v>0.4</v>
      </c>
      <c r="AJ84" s="73">
        <f>SUM(H85:M85)</f>
        <v>0.4</v>
      </c>
      <c r="AK84" s="73">
        <f>+AJ84/AI84</f>
        <v>1</v>
      </c>
      <c r="AL84" s="73">
        <f>SUM(H84:S84)</f>
        <v>1</v>
      </c>
      <c r="AM84" s="73">
        <f>SUM(H85:S85)</f>
        <v>1</v>
      </c>
      <c r="AN84" s="72">
        <f>+AM84/AL84</f>
        <v>1</v>
      </c>
    </row>
    <row r="85" spans="1:40" s="30" customFormat="1" ht="44.25" customHeight="1" x14ac:dyDescent="0.3">
      <c r="A85" s="103"/>
      <c r="B85" s="103"/>
      <c r="C85" s="103"/>
      <c r="D85" s="74"/>
      <c r="E85" s="103"/>
      <c r="F85" s="103"/>
      <c r="G85" s="37" t="s">
        <v>107</v>
      </c>
      <c r="H85" s="38">
        <v>0</v>
      </c>
      <c r="I85" s="38">
        <v>0</v>
      </c>
      <c r="J85" s="38">
        <v>0.2</v>
      </c>
      <c r="K85" s="38">
        <v>0</v>
      </c>
      <c r="L85" s="38">
        <v>0.2</v>
      </c>
      <c r="M85" s="38">
        <v>0</v>
      </c>
      <c r="N85" s="38">
        <v>0.2</v>
      </c>
      <c r="O85" s="38">
        <v>0</v>
      </c>
      <c r="P85" s="38">
        <v>0.2</v>
      </c>
      <c r="Q85" s="38">
        <v>0</v>
      </c>
      <c r="R85" s="38">
        <v>0.2</v>
      </c>
      <c r="S85" s="38">
        <v>0</v>
      </c>
      <c r="T85" s="49">
        <f t="shared" ref="T85" si="245">SUM(H85:S85)</f>
        <v>1</v>
      </c>
      <c r="U85" s="74"/>
      <c r="V85" s="74"/>
      <c r="W85" s="73"/>
      <c r="X85" s="73"/>
      <c r="Y85" s="73"/>
      <c r="Z85" s="73"/>
      <c r="AA85" s="73"/>
      <c r="AB85" s="84"/>
      <c r="AC85" s="83"/>
      <c r="AD85" s="73"/>
      <c r="AE85" s="84"/>
      <c r="AF85" s="83"/>
      <c r="AG85" s="73"/>
      <c r="AH85" s="84"/>
      <c r="AI85" s="73"/>
      <c r="AJ85" s="73"/>
      <c r="AK85" s="73"/>
      <c r="AL85" s="73"/>
      <c r="AM85" s="73"/>
      <c r="AN85" s="72"/>
    </row>
    <row r="86" spans="1:40" s="30" customFormat="1" ht="44.25" customHeight="1" x14ac:dyDescent="0.3">
      <c r="A86" s="103"/>
      <c r="B86" s="103"/>
      <c r="C86" s="103"/>
      <c r="D86" s="74"/>
      <c r="E86" s="103"/>
      <c r="F86" s="103"/>
      <c r="G86" s="37" t="s">
        <v>108</v>
      </c>
      <c r="H86" s="126">
        <v>0</v>
      </c>
      <c r="I86" s="126">
        <v>0</v>
      </c>
      <c r="J86" s="126">
        <f t="shared" ref="J86" si="246">+J85/J84</f>
        <v>1</v>
      </c>
      <c r="K86" s="126">
        <v>0</v>
      </c>
      <c r="L86" s="125">
        <f t="shared" ref="L86" si="247">+L85/L84</f>
        <v>1</v>
      </c>
      <c r="M86" s="126">
        <v>0</v>
      </c>
      <c r="N86" s="126">
        <f t="shared" ref="M86:O86" si="248">+N85/N84</f>
        <v>1</v>
      </c>
      <c r="O86" s="126">
        <v>0</v>
      </c>
      <c r="P86" s="126">
        <f t="shared" ref="P86" si="249">+P85/P84</f>
        <v>1</v>
      </c>
      <c r="Q86" s="126">
        <v>0</v>
      </c>
      <c r="R86" s="126">
        <f t="shared" ref="R86" si="250">+R85/R84</f>
        <v>1</v>
      </c>
      <c r="S86" s="126">
        <v>0</v>
      </c>
      <c r="T86" s="127">
        <f>+T85/T84</f>
        <v>1</v>
      </c>
      <c r="U86" s="74"/>
      <c r="V86" s="74"/>
      <c r="W86" s="73"/>
      <c r="X86" s="73"/>
      <c r="Y86" s="73"/>
      <c r="Z86" s="73"/>
      <c r="AA86" s="73"/>
      <c r="AB86" s="84"/>
      <c r="AC86" s="83"/>
      <c r="AD86" s="73"/>
      <c r="AE86" s="84"/>
      <c r="AF86" s="83"/>
      <c r="AG86" s="73"/>
      <c r="AH86" s="84"/>
      <c r="AI86" s="73"/>
      <c r="AJ86" s="73"/>
      <c r="AK86" s="73"/>
      <c r="AL86" s="73"/>
      <c r="AM86" s="73"/>
      <c r="AN86" s="72"/>
    </row>
    <row r="87" spans="1:40" s="1" customFormat="1" ht="44.25" customHeight="1" x14ac:dyDescent="0.3">
      <c r="A87" s="103"/>
      <c r="B87" s="103"/>
      <c r="C87" s="103"/>
      <c r="D87" s="74"/>
      <c r="E87" s="103"/>
      <c r="F87" s="103"/>
      <c r="G87" s="37" t="s">
        <v>109</v>
      </c>
      <c r="H87" s="68" t="s">
        <v>110</v>
      </c>
      <c r="I87" s="68" t="s">
        <v>110</v>
      </c>
      <c r="J87" s="68" t="s">
        <v>225</v>
      </c>
      <c r="K87" s="68" t="s">
        <v>110</v>
      </c>
      <c r="L87" s="68" t="s">
        <v>225</v>
      </c>
      <c r="M87" s="68" t="s">
        <v>110</v>
      </c>
      <c r="N87" s="68" t="s">
        <v>225</v>
      </c>
      <c r="O87" s="68" t="s">
        <v>110</v>
      </c>
      <c r="P87" s="68" t="s">
        <v>225</v>
      </c>
      <c r="Q87" s="68" t="s">
        <v>110</v>
      </c>
      <c r="R87" s="118" t="s">
        <v>230</v>
      </c>
      <c r="S87" s="68" t="s">
        <v>110</v>
      </c>
      <c r="T87" s="49" t="s">
        <v>110</v>
      </c>
      <c r="U87" s="74"/>
      <c r="V87" s="74"/>
      <c r="W87" s="73"/>
      <c r="X87" s="73"/>
      <c r="Y87" s="73"/>
      <c r="Z87" s="73"/>
      <c r="AA87" s="73"/>
      <c r="AB87" s="84"/>
      <c r="AC87" s="83"/>
      <c r="AD87" s="73"/>
      <c r="AE87" s="84"/>
      <c r="AF87" s="83"/>
      <c r="AG87" s="73"/>
      <c r="AH87" s="84"/>
      <c r="AI87" s="73"/>
      <c r="AJ87" s="73"/>
      <c r="AK87" s="73"/>
      <c r="AL87" s="73"/>
      <c r="AM87" s="73"/>
      <c r="AN87" s="72"/>
    </row>
    <row r="88" spans="1:40" s="1" customFormat="1" ht="44.25" customHeight="1" x14ac:dyDescent="0.3">
      <c r="A88" s="103" t="s">
        <v>183</v>
      </c>
      <c r="B88" s="103" t="s">
        <v>27</v>
      </c>
      <c r="C88" s="103" t="s">
        <v>28</v>
      </c>
      <c r="D88" s="74">
        <v>21</v>
      </c>
      <c r="E88" s="103" t="s">
        <v>232</v>
      </c>
      <c r="F88" s="103" t="s">
        <v>28</v>
      </c>
      <c r="G88" s="37" t="s">
        <v>106</v>
      </c>
      <c r="H88" s="125">
        <v>0</v>
      </c>
      <c r="I88" s="125">
        <v>0.2</v>
      </c>
      <c r="J88" s="125">
        <v>0</v>
      </c>
      <c r="K88" s="125">
        <v>0.35</v>
      </c>
      <c r="L88" s="125">
        <v>0</v>
      </c>
      <c r="M88" s="125">
        <v>0.15</v>
      </c>
      <c r="N88" s="128">
        <v>0</v>
      </c>
      <c r="O88" s="128">
        <v>0.15</v>
      </c>
      <c r="P88" s="128">
        <v>0</v>
      </c>
      <c r="Q88" s="129">
        <v>0.1</v>
      </c>
      <c r="R88" s="128">
        <v>0</v>
      </c>
      <c r="S88" s="129">
        <v>0.05</v>
      </c>
      <c r="T88" s="127">
        <f t="shared" ref="T88" si="251">SUM(H88:S88)</f>
        <v>1</v>
      </c>
      <c r="U88" s="74" t="s">
        <v>233</v>
      </c>
      <c r="V88" s="74" t="s">
        <v>234</v>
      </c>
      <c r="W88" s="73">
        <f t="shared" ref="W88" si="252">SUM(H88:J88)</f>
        <v>0.2</v>
      </c>
      <c r="X88" s="73">
        <f t="shared" ref="X88" si="253">SUM(H89:J89)</f>
        <v>0.2</v>
      </c>
      <c r="Y88" s="73">
        <f t="shared" ref="Y88" si="254">SUM(H89:J89)/SUM(H88:J88)</f>
        <v>1</v>
      </c>
      <c r="Z88" s="73">
        <f t="shared" ref="Z88" si="255">SUM(K88:M88)</f>
        <v>0.5</v>
      </c>
      <c r="AA88" s="73">
        <f t="shared" ref="AA88" si="256">SUM(K89:M89)</f>
        <v>0.3</v>
      </c>
      <c r="AB88" s="84">
        <f t="shared" ref="AB88" si="257">SUM(K89:M89)/SUM(K88:M88)</f>
        <v>0.6</v>
      </c>
      <c r="AC88" s="83">
        <f t="shared" ref="AC88" si="258">SUM(N88:P88)</f>
        <v>0.15</v>
      </c>
      <c r="AD88" s="73">
        <f t="shared" ref="AD88" si="259">SUM(N89:P89)</f>
        <v>0.5</v>
      </c>
      <c r="AE88" s="84">
        <f t="shared" ref="AE88" si="260">SUM(N89:P89)/SUM(N88:P88)</f>
        <v>3.3333333333333335</v>
      </c>
      <c r="AF88" s="112" t="s">
        <v>592</v>
      </c>
      <c r="AG88" s="112" t="s">
        <v>592</v>
      </c>
      <c r="AH88" s="112" t="s">
        <v>592</v>
      </c>
      <c r="AI88" s="73">
        <f>SUM(H88:M88)</f>
        <v>0.70000000000000007</v>
      </c>
      <c r="AJ88" s="73">
        <f>SUM(H89:M89)</f>
        <v>0.5</v>
      </c>
      <c r="AK88" s="73">
        <f>+AJ88/AI88</f>
        <v>0.71428571428571419</v>
      </c>
      <c r="AL88" s="73">
        <f>SUM(H88:S88)</f>
        <v>1</v>
      </c>
      <c r="AM88" s="73">
        <f>SUM(H89:S89)</f>
        <v>1</v>
      </c>
      <c r="AN88" s="72">
        <f>+AM88/AL88</f>
        <v>1</v>
      </c>
    </row>
    <row r="89" spans="1:40" s="30" customFormat="1" ht="44.25" customHeight="1" x14ac:dyDescent="0.3">
      <c r="A89" s="103"/>
      <c r="B89" s="103"/>
      <c r="C89" s="103"/>
      <c r="D89" s="74"/>
      <c r="E89" s="103"/>
      <c r="F89" s="103"/>
      <c r="G89" s="37" t="s">
        <v>107</v>
      </c>
      <c r="H89" s="38">
        <v>0</v>
      </c>
      <c r="I89" s="38">
        <v>0.2</v>
      </c>
      <c r="J89" s="38">
        <v>0</v>
      </c>
      <c r="K89" s="38">
        <v>0.15</v>
      </c>
      <c r="L89" s="38">
        <v>0</v>
      </c>
      <c r="M89" s="38">
        <v>0.15</v>
      </c>
      <c r="N89" s="38">
        <v>0</v>
      </c>
      <c r="O89" s="139">
        <v>0.5</v>
      </c>
      <c r="P89" s="38">
        <v>0</v>
      </c>
      <c r="Q89" s="38">
        <v>0</v>
      </c>
      <c r="R89" s="38">
        <v>0</v>
      </c>
      <c r="S89" s="38">
        <v>0</v>
      </c>
      <c r="T89" s="49">
        <f t="shared" ref="T89" si="261">SUM(H89:S89)</f>
        <v>1</v>
      </c>
      <c r="U89" s="74"/>
      <c r="V89" s="74"/>
      <c r="W89" s="73"/>
      <c r="X89" s="73"/>
      <c r="Y89" s="73"/>
      <c r="Z89" s="73"/>
      <c r="AA89" s="73"/>
      <c r="AB89" s="84"/>
      <c r="AC89" s="83"/>
      <c r="AD89" s="73"/>
      <c r="AE89" s="84"/>
      <c r="AF89" s="112"/>
      <c r="AG89" s="112"/>
      <c r="AH89" s="112"/>
      <c r="AI89" s="73"/>
      <c r="AJ89" s="73"/>
      <c r="AK89" s="73"/>
      <c r="AL89" s="73"/>
      <c r="AM89" s="73"/>
      <c r="AN89" s="72"/>
    </row>
    <row r="90" spans="1:40" s="30" customFormat="1" ht="44.25" customHeight="1" x14ac:dyDescent="0.3">
      <c r="A90" s="103"/>
      <c r="B90" s="103"/>
      <c r="C90" s="103"/>
      <c r="D90" s="74"/>
      <c r="E90" s="103"/>
      <c r="F90" s="103"/>
      <c r="G90" s="37" t="s">
        <v>108</v>
      </c>
      <c r="H90" s="126">
        <v>0</v>
      </c>
      <c r="I90" s="126">
        <f t="shared" ref="I90" si="262">+I89/I88</f>
        <v>1</v>
      </c>
      <c r="J90" s="126">
        <v>0</v>
      </c>
      <c r="K90" s="126">
        <f t="shared" ref="K90" si="263">+K89/K88</f>
        <v>0.4285714285714286</v>
      </c>
      <c r="L90" s="126">
        <v>0</v>
      </c>
      <c r="M90" s="126">
        <f t="shared" ref="M90:O90" si="264">+M89/M88</f>
        <v>1</v>
      </c>
      <c r="N90" s="126">
        <v>0</v>
      </c>
      <c r="O90" s="126">
        <f t="shared" si="264"/>
        <v>3.3333333333333335</v>
      </c>
      <c r="P90" s="126">
        <v>0</v>
      </c>
      <c r="Q90" s="126">
        <f t="shared" ref="Q90" si="265">+Q89/Q88</f>
        <v>0</v>
      </c>
      <c r="R90" s="126">
        <v>0</v>
      </c>
      <c r="S90" s="126">
        <f t="shared" ref="S90" si="266">+S89/S88</f>
        <v>0</v>
      </c>
      <c r="T90" s="127">
        <f>+T89/T88</f>
        <v>1</v>
      </c>
      <c r="U90" s="74"/>
      <c r="V90" s="74"/>
      <c r="W90" s="73"/>
      <c r="X90" s="73"/>
      <c r="Y90" s="73"/>
      <c r="Z90" s="73"/>
      <c r="AA90" s="73"/>
      <c r="AB90" s="84"/>
      <c r="AC90" s="83"/>
      <c r="AD90" s="73"/>
      <c r="AE90" s="84"/>
      <c r="AF90" s="112"/>
      <c r="AG90" s="112"/>
      <c r="AH90" s="112"/>
      <c r="AI90" s="73"/>
      <c r="AJ90" s="73"/>
      <c r="AK90" s="73"/>
      <c r="AL90" s="73"/>
      <c r="AM90" s="73"/>
      <c r="AN90" s="72"/>
    </row>
    <row r="91" spans="1:40" s="1" customFormat="1" ht="44.25" customHeight="1" x14ac:dyDescent="0.3">
      <c r="A91" s="103"/>
      <c r="B91" s="103"/>
      <c r="C91" s="103"/>
      <c r="D91" s="74"/>
      <c r="E91" s="103"/>
      <c r="F91" s="103"/>
      <c r="G91" s="37" t="s">
        <v>109</v>
      </c>
      <c r="H91" s="68" t="s">
        <v>110</v>
      </c>
      <c r="I91" s="68" t="s">
        <v>235</v>
      </c>
      <c r="J91" s="68" t="s">
        <v>110</v>
      </c>
      <c r="K91" s="68" t="s">
        <v>236</v>
      </c>
      <c r="L91" s="68" t="s">
        <v>110</v>
      </c>
      <c r="M91" s="68" t="s">
        <v>237</v>
      </c>
      <c r="N91" s="118" t="s">
        <v>110</v>
      </c>
      <c r="O91" s="118" t="s">
        <v>238</v>
      </c>
      <c r="P91" s="118" t="s">
        <v>110</v>
      </c>
      <c r="Q91" s="118" t="s">
        <v>239</v>
      </c>
      <c r="R91" s="118" t="s">
        <v>110</v>
      </c>
      <c r="S91" s="118" t="s">
        <v>240</v>
      </c>
      <c r="T91" s="49" t="s">
        <v>110</v>
      </c>
      <c r="U91" s="74"/>
      <c r="V91" s="74"/>
      <c r="W91" s="73"/>
      <c r="X91" s="73"/>
      <c r="Y91" s="73"/>
      <c r="Z91" s="73"/>
      <c r="AA91" s="73"/>
      <c r="AB91" s="84"/>
      <c r="AC91" s="83"/>
      <c r="AD91" s="73"/>
      <c r="AE91" s="84"/>
      <c r="AF91" s="112"/>
      <c r="AG91" s="112"/>
      <c r="AH91" s="112"/>
      <c r="AI91" s="73"/>
      <c r="AJ91" s="73"/>
      <c r="AK91" s="73"/>
      <c r="AL91" s="73"/>
      <c r="AM91" s="73"/>
      <c r="AN91" s="72"/>
    </row>
    <row r="92" spans="1:40" s="30" customFormat="1" ht="44.25" customHeight="1" x14ac:dyDescent="0.3">
      <c r="A92" s="103" t="s">
        <v>183</v>
      </c>
      <c r="B92" s="103" t="s">
        <v>27</v>
      </c>
      <c r="C92" s="103" t="s">
        <v>28</v>
      </c>
      <c r="D92" s="74">
        <v>22</v>
      </c>
      <c r="E92" s="103" t="s">
        <v>241</v>
      </c>
      <c r="F92" s="103" t="s">
        <v>28</v>
      </c>
      <c r="G92" s="37" t="s">
        <v>106</v>
      </c>
      <c r="H92" s="125">
        <v>0</v>
      </c>
      <c r="I92" s="125">
        <v>0</v>
      </c>
      <c r="J92" s="127">
        <v>0.05</v>
      </c>
      <c r="K92" s="127">
        <v>0.1</v>
      </c>
      <c r="L92" s="127">
        <v>0.1</v>
      </c>
      <c r="M92" s="127">
        <v>0.1</v>
      </c>
      <c r="N92" s="127">
        <v>0.15</v>
      </c>
      <c r="O92" s="127">
        <v>0.15</v>
      </c>
      <c r="P92" s="127">
        <v>0.15</v>
      </c>
      <c r="Q92" s="127">
        <v>0.1</v>
      </c>
      <c r="R92" s="127">
        <v>0.1</v>
      </c>
      <c r="S92" s="125">
        <v>0</v>
      </c>
      <c r="T92" s="127">
        <f t="shared" ref="T92" si="267">SUM(H92:S92)</f>
        <v>1</v>
      </c>
      <c r="U92" s="74" t="s">
        <v>242</v>
      </c>
      <c r="V92" s="74" t="s">
        <v>243</v>
      </c>
      <c r="W92" s="73">
        <f t="shared" ref="W92" si="268">SUM(H92:J92)</f>
        <v>0.05</v>
      </c>
      <c r="X92" s="73">
        <f t="shared" ref="X92" si="269">SUM(H93:J93)</f>
        <v>0.05</v>
      </c>
      <c r="Y92" s="73">
        <f t="shared" ref="Y92" si="270">SUM(H93:J93)/SUM(H92:J92)</f>
        <v>1</v>
      </c>
      <c r="Z92" s="73">
        <f t="shared" ref="Z92" si="271">SUM(K92:M92)</f>
        <v>0.30000000000000004</v>
      </c>
      <c r="AA92" s="73">
        <f t="shared" ref="AA92" si="272">SUM(K93:M93)</f>
        <v>0.30000000000000004</v>
      </c>
      <c r="AB92" s="84">
        <f t="shared" ref="AB92" si="273">SUM(K93:M93)/SUM(K92:M92)</f>
        <v>1</v>
      </c>
      <c r="AC92" s="83">
        <f t="shared" ref="AC92" si="274">SUM(N92:P92)</f>
        <v>0.44999999999999996</v>
      </c>
      <c r="AD92" s="73">
        <f t="shared" ref="AD92" si="275">SUM(N93:P93)</f>
        <v>0.55000000000000004</v>
      </c>
      <c r="AE92" s="84">
        <f t="shared" ref="AE92" si="276">SUM(N93:P93)/SUM(N92:P92)</f>
        <v>1.2222222222222225</v>
      </c>
      <c r="AF92" s="83">
        <f t="shared" ref="AF92" si="277">SUM(Q92:S92)</f>
        <v>0.2</v>
      </c>
      <c r="AG92" s="73">
        <f t="shared" ref="AG92" si="278">SUM(Q93:S93)</f>
        <v>0.1</v>
      </c>
      <c r="AH92" s="84">
        <f t="shared" ref="AH92" si="279">SUM(Q93:S93)/SUM(Q92:S92)</f>
        <v>0.5</v>
      </c>
      <c r="AI92" s="73">
        <f>SUM(H92:M92)</f>
        <v>0.35</v>
      </c>
      <c r="AJ92" s="73">
        <f>SUM(H93:M93)</f>
        <v>0.35</v>
      </c>
      <c r="AK92" s="73">
        <f>+AJ92/AI92</f>
        <v>1</v>
      </c>
      <c r="AL92" s="73">
        <f>SUM(H92:S92)</f>
        <v>1</v>
      </c>
      <c r="AM92" s="73">
        <f>SUM(H93:S93)</f>
        <v>1</v>
      </c>
      <c r="AN92" s="72">
        <f>+AM92/AL92</f>
        <v>1</v>
      </c>
    </row>
    <row r="93" spans="1:40" s="30" customFormat="1" ht="44.25" customHeight="1" x14ac:dyDescent="0.3">
      <c r="A93" s="103"/>
      <c r="B93" s="103"/>
      <c r="C93" s="103"/>
      <c r="D93" s="74"/>
      <c r="E93" s="103"/>
      <c r="F93" s="103"/>
      <c r="G93" s="37" t="s">
        <v>107</v>
      </c>
      <c r="H93" s="38">
        <v>0</v>
      </c>
      <c r="I93" s="38">
        <v>0</v>
      </c>
      <c r="J93" s="38">
        <v>0.05</v>
      </c>
      <c r="K93" s="38">
        <v>0.1</v>
      </c>
      <c r="L93" s="38">
        <v>0.1</v>
      </c>
      <c r="M93" s="38">
        <v>0.1</v>
      </c>
      <c r="N93" s="139">
        <v>0.02</v>
      </c>
      <c r="O93" s="139">
        <v>0.02</v>
      </c>
      <c r="P93" s="139">
        <v>0.51</v>
      </c>
      <c r="Q93" s="38">
        <v>0</v>
      </c>
      <c r="R93" s="38">
        <v>0.1</v>
      </c>
      <c r="S93" s="38">
        <v>0</v>
      </c>
      <c r="T93" s="49">
        <f t="shared" ref="T93" si="280">SUM(H93:S93)</f>
        <v>1</v>
      </c>
      <c r="U93" s="74"/>
      <c r="V93" s="74"/>
      <c r="W93" s="73"/>
      <c r="X93" s="73"/>
      <c r="Y93" s="73"/>
      <c r="Z93" s="73"/>
      <c r="AA93" s="73"/>
      <c r="AB93" s="84"/>
      <c r="AC93" s="83"/>
      <c r="AD93" s="73"/>
      <c r="AE93" s="84"/>
      <c r="AF93" s="83"/>
      <c r="AG93" s="73"/>
      <c r="AH93" s="84"/>
      <c r="AI93" s="73"/>
      <c r="AJ93" s="73"/>
      <c r="AK93" s="73"/>
      <c r="AL93" s="73"/>
      <c r="AM93" s="73"/>
      <c r="AN93" s="72"/>
    </row>
    <row r="94" spans="1:40" s="30" customFormat="1" ht="44.25" customHeight="1" x14ac:dyDescent="0.3">
      <c r="A94" s="103"/>
      <c r="B94" s="103"/>
      <c r="C94" s="103"/>
      <c r="D94" s="74"/>
      <c r="E94" s="103"/>
      <c r="F94" s="103"/>
      <c r="G94" s="37" t="s">
        <v>108</v>
      </c>
      <c r="H94" s="126">
        <v>0</v>
      </c>
      <c r="I94" s="126">
        <v>0</v>
      </c>
      <c r="J94" s="126">
        <f t="shared" ref="J94" si="281">+J93/J92</f>
        <v>1</v>
      </c>
      <c r="K94" s="126">
        <f t="shared" ref="K94" si="282">+K93/K92</f>
        <v>1</v>
      </c>
      <c r="L94" s="125">
        <f t="shared" ref="L94" si="283">+L93/L92</f>
        <v>1</v>
      </c>
      <c r="M94" s="126">
        <f t="shared" ref="M94:O94" si="284">+M93/M92</f>
        <v>1</v>
      </c>
      <c r="N94" s="126">
        <f t="shared" si="284"/>
        <v>0.13333333333333333</v>
      </c>
      <c r="O94" s="126">
        <f t="shared" si="284"/>
        <v>0.13333333333333333</v>
      </c>
      <c r="P94" s="126">
        <f t="shared" ref="P94" si="285">+P93/P92</f>
        <v>3.4000000000000004</v>
      </c>
      <c r="Q94" s="126">
        <f t="shared" ref="Q94" si="286">+Q93/Q92</f>
        <v>0</v>
      </c>
      <c r="R94" s="126">
        <f t="shared" ref="R94" si="287">+R93/R92</f>
        <v>1</v>
      </c>
      <c r="S94" s="126">
        <v>0</v>
      </c>
      <c r="T94" s="127">
        <f>+T93/T92</f>
        <v>1</v>
      </c>
      <c r="U94" s="74"/>
      <c r="V94" s="74"/>
      <c r="W94" s="73"/>
      <c r="X94" s="73"/>
      <c r="Y94" s="73"/>
      <c r="Z94" s="73"/>
      <c r="AA94" s="73"/>
      <c r="AB94" s="84"/>
      <c r="AC94" s="83"/>
      <c r="AD94" s="73"/>
      <c r="AE94" s="84"/>
      <c r="AF94" s="83"/>
      <c r="AG94" s="73"/>
      <c r="AH94" s="84"/>
      <c r="AI94" s="73"/>
      <c r="AJ94" s="73"/>
      <c r="AK94" s="73"/>
      <c r="AL94" s="73"/>
      <c r="AM94" s="73"/>
      <c r="AN94" s="72"/>
    </row>
    <row r="95" spans="1:40" s="30" customFormat="1" ht="44.25" customHeight="1" x14ac:dyDescent="0.3">
      <c r="A95" s="103"/>
      <c r="B95" s="103"/>
      <c r="C95" s="103"/>
      <c r="D95" s="74"/>
      <c r="E95" s="103"/>
      <c r="F95" s="103"/>
      <c r="G95" s="37" t="s">
        <v>109</v>
      </c>
      <c r="H95" s="68" t="s">
        <v>110</v>
      </c>
      <c r="I95" s="68" t="s">
        <v>110</v>
      </c>
      <c r="J95" s="38" t="s">
        <v>244</v>
      </c>
      <c r="K95" s="38" t="s">
        <v>116</v>
      </c>
      <c r="L95" s="38" t="s">
        <v>117</v>
      </c>
      <c r="M95" s="38" t="s">
        <v>118</v>
      </c>
      <c r="N95" s="38" t="s">
        <v>119</v>
      </c>
      <c r="O95" s="38" t="s">
        <v>120</v>
      </c>
      <c r="P95" s="38" t="s">
        <v>121</v>
      </c>
      <c r="Q95" s="38" t="s">
        <v>122</v>
      </c>
      <c r="R95" s="38" t="s">
        <v>123</v>
      </c>
      <c r="S95" s="68" t="s">
        <v>110</v>
      </c>
      <c r="T95" s="49" t="s">
        <v>110</v>
      </c>
      <c r="U95" s="74"/>
      <c r="V95" s="74"/>
      <c r="W95" s="73"/>
      <c r="X95" s="73"/>
      <c r="Y95" s="73"/>
      <c r="Z95" s="73"/>
      <c r="AA95" s="73"/>
      <c r="AB95" s="84"/>
      <c r="AC95" s="83"/>
      <c r="AD95" s="73"/>
      <c r="AE95" s="84"/>
      <c r="AF95" s="83"/>
      <c r="AG95" s="73"/>
      <c r="AH95" s="84"/>
      <c r="AI95" s="73"/>
      <c r="AJ95" s="73"/>
      <c r="AK95" s="73"/>
      <c r="AL95" s="73"/>
      <c r="AM95" s="73"/>
      <c r="AN95" s="72"/>
    </row>
    <row r="96" spans="1:40" s="1" customFormat="1" ht="44.25" customHeight="1" x14ac:dyDescent="0.3">
      <c r="A96" s="103" t="s">
        <v>183</v>
      </c>
      <c r="B96" s="103" t="s">
        <v>30</v>
      </c>
      <c r="C96" s="103" t="s">
        <v>28</v>
      </c>
      <c r="D96" s="74">
        <v>23</v>
      </c>
      <c r="E96" s="103" t="s">
        <v>245</v>
      </c>
      <c r="F96" s="103" t="s">
        <v>28</v>
      </c>
      <c r="G96" s="37" t="s">
        <v>106</v>
      </c>
      <c r="H96" s="125">
        <v>0</v>
      </c>
      <c r="I96" s="125">
        <v>0</v>
      </c>
      <c r="J96" s="125">
        <v>0</v>
      </c>
      <c r="K96" s="127">
        <v>0.33</v>
      </c>
      <c r="L96" s="125">
        <v>0</v>
      </c>
      <c r="M96" s="125">
        <v>0</v>
      </c>
      <c r="N96" s="127">
        <v>0.34</v>
      </c>
      <c r="O96" s="125">
        <v>0</v>
      </c>
      <c r="P96" s="125">
        <v>0</v>
      </c>
      <c r="Q96" s="127">
        <v>0.33</v>
      </c>
      <c r="R96" s="125">
        <v>0</v>
      </c>
      <c r="S96" s="125">
        <v>0</v>
      </c>
      <c r="T96" s="127">
        <f t="shared" ref="T96" si="288">SUM(H96:S96)</f>
        <v>1</v>
      </c>
      <c r="U96" s="74" t="s">
        <v>246</v>
      </c>
      <c r="V96" s="74" t="s">
        <v>247</v>
      </c>
      <c r="W96" s="73" t="s">
        <v>146</v>
      </c>
      <c r="X96" s="73" t="s">
        <v>146</v>
      </c>
      <c r="Y96" s="73" t="s">
        <v>146</v>
      </c>
      <c r="Z96" s="73">
        <f t="shared" ref="Z96" si="289">SUM(K96:M96)</f>
        <v>0.33</v>
      </c>
      <c r="AA96" s="73">
        <f t="shared" ref="AA96" si="290">SUM(K97:M97)</f>
        <v>0.33</v>
      </c>
      <c r="AB96" s="84">
        <f t="shared" ref="AB96" si="291">SUM(K97:M97)/SUM(K96:M96)</f>
        <v>1</v>
      </c>
      <c r="AC96" s="83">
        <f t="shared" ref="AC96" si="292">SUM(N96:P96)</f>
        <v>0.34</v>
      </c>
      <c r="AD96" s="73">
        <f t="shared" ref="AD96" si="293">SUM(N97:P97)</f>
        <v>0.34</v>
      </c>
      <c r="AE96" s="84">
        <f t="shared" ref="AE96" si="294">SUM(N97:P97)/SUM(N96:P96)</f>
        <v>1</v>
      </c>
      <c r="AF96" s="83">
        <f t="shared" ref="AF96" si="295">SUM(Q96:S96)</f>
        <v>0.33</v>
      </c>
      <c r="AG96" s="73">
        <f t="shared" ref="AG96" si="296">SUM(Q97:S97)</f>
        <v>0.33</v>
      </c>
      <c r="AH96" s="84">
        <f t="shared" ref="AH96" si="297">SUM(Q97:S97)/SUM(Q96:S96)</f>
        <v>1</v>
      </c>
      <c r="AI96" s="73">
        <f>SUM(H96:M96)</f>
        <v>0.33</v>
      </c>
      <c r="AJ96" s="73">
        <f>SUM(H97:M97)</f>
        <v>0.33</v>
      </c>
      <c r="AK96" s="73">
        <f>+AJ96/AI96</f>
        <v>1</v>
      </c>
      <c r="AL96" s="73">
        <f>SUM(H96:S96)</f>
        <v>1</v>
      </c>
      <c r="AM96" s="73">
        <f>SUM(H97:S97)</f>
        <v>1</v>
      </c>
      <c r="AN96" s="72">
        <f>+AM96/AL96</f>
        <v>1</v>
      </c>
    </row>
    <row r="97" spans="1:40" s="30" customFormat="1" ht="44.25" customHeight="1" x14ac:dyDescent="0.3">
      <c r="A97" s="103"/>
      <c r="B97" s="103"/>
      <c r="C97" s="103"/>
      <c r="D97" s="74"/>
      <c r="E97" s="103"/>
      <c r="F97" s="103"/>
      <c r="G97" s="37" t="s">
        <v>107</v>
      </c>
      <c r="H97" s="38">
        <v>0</v>
      </c>
      <c r="I97" s="38">
        <v>0</v>
      </c>
      <c r="J97" s="38">
        <v>0</v>
      </c>
      <c r="K97" s="38">
        <v>0.33</v>
      </c>
      <c r="L97" s="38">
        <v>0</v>
      </c>
      <c r="M97" s="38">
        <v>0</v>
      </c>
      <c r="N97" s="139">
        <v>0.34</v>
      </c>
      <c r="O97" s="139">
        <v>0</v>
      </c>
      <c r="P97" s="139">
        <v>0</v>
      </c>
      <c r="Q97" s="139">
        <v>0.33</v>
      </c>
      <c r="R97" s="139">
        <v>0</v>
      </c>
      <c r="S97" s="139">
        <v>0</v>
      </c>
      <c r="T97" s="49">
        <f t="shared" ref="T97" si="298">SUM(H97:S97)</f>
        <v>1</v>
      </c>
      <c r="U97" s="74"/>
      <c r="V97" s="74"/>
      <c r="W97" s="73"/>
      <c r="X97" s="73"/>
      <c r="Y97" s="73"/>
      <c r="Z97" s="73"/>
      <c r="AA97" s="73"/>
      <c r="AB97" s="84"/>
      <c r="AC97" s="83"/>
      <c r="AD97" s="73"/>
      <c r="AE97" s="84"/>
      <c r="AF97" s="83"/>
      <c r="AG97" s="73"/>
      <c r="AH97" s="84"/>
      <c r="AI97" s="73"/>
      <c r="AJ97" s="73"/>
      <c r="AK97" s="73"/>
      <c r="AL97" s="73"/>
      <c r="AM97" s="73"/>
      <c r="AN97" s="72"/>
    </row>
    <row r="98" spans="1:40" s="30" customFormat="1" ht="44.25" customHeight="1" x14ac:dyDescent="0.3">
      <c r="A98" s="103"/>
      <c r="B98" s="103"/>
      <c r="C98" s="103"/>
      <c r="D98" s="74"/>
      <c r="E98" s="103"/>
      <c r="F98" s="103"/>
      <c r="G98" s="37" t="s">
        <v>108</v>
      </c>
      <c r="H98" s="126">
        <v>0</v>
      </c>
      <c r="I98" s="126">
        <v>0</v>
      </c>
      <c r="J98" s="126">
        <v>0</v>
      </c>
      <c r="K98" s="126">
        <f t="shared" ref="K98" si="299">+K97/K96</f>
        <v>1</v>
      </c>
      <c r="L98" s="126">
        <v>0</v>
      </c>
      <c r="M98" s="126">
        <v>0</v>
      </c>
      <c r="N98" s="126">
        <f t="shared" ref="M98:O98" si="300">+N97/N96</f>
        <v>1</v>
      </c>
      <c r="O98" s="126">
        <v>0</v>
      </c>
      <c r="P98" s="126">
        <v>0</v>
      </c>
      <c r="Q98" s="126">
        <f t="shared" ref="Q98" si="301">+Q97/Q96</f>
        <v>1</v>
      </c>
      <c r="R98" s="126">
        <v>0</v>
      </c>
      <c r="S98" s="126">
        <v>0</v>
      </c>
      <c r="T98" s="127">
        <f>+T97/T96</f>
        <v>1</v>
      </c>
      <c r="U98" s="74"/>
      <c r="V98" s="74"/>
      <c r="W98" s="73"/>
      <c r="X98" s="73"/>
      <c r="Y98" s="73"/>
      <c r="Z98" s="73"/>
      <c r="AA98" s="73"/>
      <c r="AB98" s="84"/>
      <c r="AC98" s="83"/>
      <c r="AD98" s="73"/>
      <c r="AE98" s="84"/>
      <c r="AF98" s="83"/>
      <c r="AG98" s="73"/>
      <c r="AH98" s="84"/>
      <c r="AI98" s="73"/>
      <c r="AJ98" s="73"/>
      <c r="AK98" s="73"/>
      <c r="AL98" s="73"/>
      <c r="AM98" s="73"/>
      <c r="AN98" s="72"/>
    </row>
    <row r="99" spans="1:40" s="1" customFormat="1" ht="44.25" customHeight="1" x14ac:dyDescent="0.3">
      <c r="A99" s="103"/>
      <c r="B99" s="103"/>
      <c r="C99" s="103"/>
      <c r="D99" s="74"/>
      <c r="E99" s="103"/>
      <c r="F99" s="103"/>
      <c r="G99" s="37" t="s">
        <v>109</v>
      </c>
      <c r="H99" s="68" t="s">
        <v>110</v>
      </c>
      <c r="I99" s="68" t="s">
        <v>110</v>
      </c>
      <c r="J99" s="68" t="s">
        <v>110</v>
      </c>
      <c r="K99" s="38" t="s">
        <v>248</v>
      </c>
      <c r="L99" s="68" t="s">
        <v>110</v>
      </c>
      <c r="M99" s="68" t="s">
        <v>110</v>
      </c>
      <c r="N99" s="38" t="s">
        <v>248</v>
      </c>
      <c r="O99" s="68" t="s">
        <v>110</v>
      </c>
      <c r="P99" s="68" t="s">
        <v>110</v>
      </c>
      <c r="Q99" s="38" t="s">
        <v>248</v>
      </c>
      <c r="R99" s="68" t="s">
        <v>110</v>
      </c>
      <c r="S99" s="68" t="s">
        <v>110</v>
      </c>
      <c r="T99" s="49" t="s">
        <v>110</v>
      </c>
      <c r="U99" s="74"/>
      <c r="V99" s="74"/>
      <c r="W99" s="73"/>
      <c r="X99" s="73"/>
      <c r="Y99" s="73"/>
      <c r="Z99" s="73"/>
      <c r="AA99" s="73"/>
      <c r="AB99" s="84"/>
      <c r="AC99" s="83"/>
      <c r="AD99" s="73"/>
      <c r="AE99" s="84"/>
      <c r="AF99" s="83"/>
      <c r="AG99" s="73"/>
      <c r="AH99" s="84"/>
      <c r="AI99" s="73"/>
      <c r="AJ99" s="73"/>
      <c r="AK99" s="73"/>
      <c r="AL99" s="73"/>
      <c r="AM99" s="73"/>
      <c r="AN99" s="72"/>
    </row>
    <row r="100" spans="1:40" s="30" customFormat="1" ht="44.25" customHeight="1" x14ac:dyDescent="0.3">
      <c r="A100" s="103" t="s">
        <v>183</v>
      </c>
      <c r="B100" s="103" t="s">
        <v>32</v>
      </c>
      <c r="C100" s="103" t="s">
        <v>249</v>
      </c>
      <c r="D100" s="74">
        <v>24</v>
      </c>
      <c r="E100" s="103" t="s">
        <v>250</v>
      </c>
      <c r="F100" s="103" t="s">
        <v>249</v>
      </c>
      <c r="G100" s="37" t="s">
        <v>106</v>
      </c>
      <c r="H100" s="125">
        <v>0</v>
      </c>
      <c r="I100" s="125">
        <v>0.3333333</v>
      </c>
      <c r="J100" s="125">
        <v>0</v>
      </c>
      <c r="K100" s="125">
        <v>0</v>
      </c>
      <c r="L100" s="125">
        <v>0</v>
      </c>
      <c r="M100" s="125">
        <v>0.3333333</v>
      </c>
      <c r="N100" s="125">
        <v>0</v>
      </c>
      <c r="O100" s="125">
        <v>0</v>
      </c>
      <c r="P100" s="125">
        <v>0</v>
      </c>
      <c r="Q100" s="125">
        <v>0</v>
      </c>
      <c r="R100" s="125">
        <v>0.3333333</v>
      </c>
      <c r="S100" s="125">
        <v>0</v>
      </c>
      <c r="T100" s="127">
        <f>SUM(H100:S100)</f>
        <v>0.99999989999999994</v>
      </c>
      <c r="U100" s="74" t="s">
        <v>251</v>
      </c>
      <c r="V100" s="74" t="s">
        <v>252</v>
      </c>
      <c r="W100" s="73">
        <f t="shared" ref="W100" si="302">SUM(H100:J100)</f>
        <v>0.3333333</v>
      </c>
      <c r="X100" s="73">
        <f t="shared" ref="X100" si="303">SUM(H101:J101)</f>
        <v>0.3333333</v>
      </c>
      <c r="Y100" s="73">
        <f t="shared" ref="Y100" si="304">SUM(H101:J101)/SUM(H100:J100)</f>
        <v>1</v>
      </c>
      <c r="Z100" s="73">
        <f t="shared" ref="Z100" si="305">SUM(K100:M100)</f>
        <v>0.3333333</v>
      </c>
      <c r="AA100" s="73">
        <f t="shared" ref="AA100" si="306">SUM(K101:M101)</f>
        <v>0.33333000000000002</v>
      </c>
      <c r="AB100" s="84">
        <f t="shared" ref="AB100" si="307">SUM(K101:M101)/SUM(K100:M100)</f>
        <v>0.99999009999901001</v>
      </c>
      <c r="AC100" s="112" t="s">
        <v>147</v>
      </c>
      <c r="AD100" s="112" t="s">
        <v>147</v>
      </c>
      <c r="AE100" s="112" t="s">
        <v>147</v>
      </c>
      <c r="AF100" s="83">
        <f t="shared" ref="AF100" si="308">SUM(Q100:S100)</f>
        <v>0.3333333</v>
      </c>
      <c r="AG100" s="73">
        <f t="shared" ref="AG100" si="309">SUM(Q101:S101)</f>
        <v>0.3333333</v>
      </c>
      <c r="AH100" s="84">
        <f t="shared" ref="AH100" si="310">SUM(Q101:S101)/SUM(Q100:S100)</f>
        <v>1</v>
      </c>
      <c r="AI100" s="73">
        <f>SUM(H100:M100)</f>
        <v>0.6666666</v>
      </c>
      <c r="AJ100" s="73">
        <f>SUM(H101:M101)</f>
        <v>0.66666329999999996</v>
      </c>
      <c r="AK100" s="73">
        <f>+AJ100/AI100</f>
        <v>0.99999504999950495</v>
      </c>
      <c r="AL100" s="73">
        <f>SUM(H100:S100)</f>
        <v>0.99999989999999994</v>
      </c>
      <c r="AM100" s="73">
        <f>SUM(H101:S101)</f>
        <v>0.99999660000000001</v>
      </c>
      <c r="AN100" s="72">
        <f>+AM100/AL100</f>
        <v>0.99999669999967011</v>
      </c>
    </row>
    <row r="101" spans="1:40" s="30" customFormat="1" ht="44.25" customHeight="1" x14ac:dyDescent="0.3">
      <c r="A101" s="103"/>
      <c r="B101" s="103"/>
      <c r="C101" s="103"/>
      <c r="D101" s="74"/>
      <c r="E101" s="103"/>
      <c r="F101" s="103"/>
      <c r="G101" s="37" t="s">
        <v>107</v>
      </c>
      <c r="H101" s="38">
        <v>0</v>
      </c>
      <c r="I101" s="66">
        <v>0.3333333</v>
      </c>
      <c r="J101" s="38">
        <v>0</v>
      </c>
      <c r="K101" s="38">
        <v>0</v>
      </c>
      <c r="L101" s="67">
        <v>0</v>
      </c>
      <c r="M101" s="138">
        <v>0.33333000000000002</v>
      </c>
      <c r="N101" s="67">
        <v>0</v>
      </c>
      <c r="O101" s="67">
        <v>0</v>
      </c>
      <c r="P101" s="67">
        <v>0</v>
      </c>
      <c r="Q101" s="67">
        <v>0</v>
      </c>
      <c r="R101" s="67">
        <v>0.3333333</v>
      </c>
      <c r="S101" s="67">
        <v>0</v>
      </c>
      <c r="T101" s="49">
        <f t="shared" ref="T101" si="311">SUM(H101:S101)</f>
        <v>0.99999660000000001</v>
      </c>
      <c r="U101" s="74"/>
      <c r="V101" s="74"/>
      <c r="W101" s="73"/>
      <c r="X101" s="73"/>
      <c r="Y101" s="73"/>
      <c r="Z101" s="73"/>
      <c r="AA101" s="73"/>
      <c r="AB101" s="84"/>
      <c r="AC101" s="112"/>
      <c r="AD101" s="112"/>
      <c r="AE101" s="112"/>
      <c r="AF101" s="83"/>
      <c r="AG101" s="73"/>
      <c r="AH101" s="84"/>
      <c r="AI101" s="73"/>
      <c r="AJ101" s="73"/>
      <c r="AK101" s="73"/>
      <c r="AL101" s="73"/>
      <c r="AM101" s="73"/>
      <c r="AN101" s="72"/>
    </row>
    <row r="102" spans="1:40" s="30" customFormat="1" ht="44.25" customHeight="1" x14ac:dyDescent="0.3">
      <c r="A102" s="103"/>
      <c r="B102" s="103"/>
      <c r="C102" s="103"/>
      <c r="D102" s="74"/>
      <c r="E102" s="103"/>
      <c r="F102" s="103"/>
      <c r="G102" s="37" t="s">
        <v>108</v>
      </c>
      <c r="H102" s="126">
        <v>0</v>
      </c>
      <c r="I102" s="126">
        <f t="shared" ref="I102" si="312">+I101/I100</f>
        <v>1</v>
      </c>
      <c r="J102" s="126">
        <v>0</v>
      </c>
      <c r="K102" s="126">
        <v>0</v>
      </c>
      <c r="L102" s="126">
        <v>0</v>
      </c>
      <c r="M102" s="126">
        <f t="shared" ref="M102:O102" si="313">+M101/M100</f>
        <v>0.99999009999901001</v>
      </c>
      <c r="N102" s="126">
        <v>0</v>
      </c>
      <c r="O102" s="126">
        <v>0</v>
      </c>
      <c r="P102" s="126">
        <v>0</v>
      </c>
      <c r="Q102" s="126">
        <v>0</v>
      </c>
      <c r="R102" s="125">
        <f t="shared" ref="R102" si="314">+R101/R100</f>
        <v>1</v>
      </c>
      <c r="S102" s="126">
        <v>0</v>
      </c>
      <c r="T102" s="127">
        <f>+T101/T100</f>
        <v>0.99999669999967011</v>
      </c>
      <c r="U102" s="74"/>
      <c r="V102" s="74"/>
      <c r="W102" s="73"/>
      <c r="X102" s="73"/>
      <c r="Y102" s="73"/>
      <c r="Z102" s="73"/>
      <c r="AA102" s="73"/>
      <c r="AB102" s="84"/>
      <c r="AC102" s="112"/>
      <c r="AD102" s="112"/>
      <c r="AE102" s="112"/>
      <c r="AF102" s="83"/>
      <c r="AG102" s="73"/>
      <c r="AH102" s="84"/>
      <c r="AI102" s="73"/>
      <c r="AJ102" s="73"/>
      <c r="AK102" s="73"/>
      <c r="AL102" s="73"/>
      <c r="AM102" s="73"/>
      <c r="AN102" s="72"/>
    </row>
    <row r="103" spans="1:40" s="30" customFormat="1" ht="44.25" customHeight="1" x14ac:dyDescent="0.3">
      <c r="A103" s="103"/>
      <c r="B103" s="103"/>
      <c r="C103" s="103"/>
      <c r="D103" s="74"/>
      <c r="E103" s="103"/>
      <c r="F103" s="103"/>
      <c r="G103" s="37" t="s">
        <v>109</v>
      </c>
      <c r="H103" s="68" t="s">
        <v>110</v>
      </c>
      <c r="I103" s="68" t="s">
        <v>253</v>
      </c>
      <c r="J103" s="68" t="s">
        <v>110</v>
      </c>
      <c r="K103" s="68" t="s">
        <v>110</v>
      </c>
      <c r="L103" s="68" t="s">
        <v>110</v>
      </c>
      <c r="M103" s="68" t="s">
        <v>254</v>
      </c>
      <c r="N103" s="68" t="s">
        <v>110</v>
      </c>
      <c r="O103" s="68" t="s">
        <v>110</v>
      </c>
      <c r="P103" s="68" t="s">
        <v>110</v>
      </c>
      <c r="Q103" s="68" t="s">
        <v>110</v>
      </c>
      <c r="R103" s="68" t="s">
        <v>255</v>
      </c>
      <c r="S103" s="68" t="s">
        <v>110</v>
      </c>
      <c r="T103" s="49" t="s">
        <v>110</v>
      </c>
      <c r="U103" s="74"/>
      <c r="V103" s="74"/>
      <c r="W103" s="73"/>
      <c r="X103" s="73"/>
      <c r="Y103" s="73"/>
      <c r="Z103" s="73"/>
      <c r="AA103" s="73"/>
      <c r="AB103" s="84"/>
      <c r="AC103" s="112"/>
      <c r="AD103" s="112"/>
      <c r="AE103" s="112"/>
      <c r="AF103" s="83"/>
      <c r="AG103" s="73"/>
      <c r="AH103" s="84"/>
      <c r="AI103" s="73"/>
      <c r="AJ103" s="73"/>
      <c r="AK103" s="73"/>
      <c r="AL103" s="73"/>
      <c r="AM103" s="73"/>
      <c r="AN103" s="72"/>
    </row>
    <row r="104" spans="1:40" s="30" customFormat="1" ht="44.25" customHeight="1" x14ac:dyDescent="0.3">
      <c r="A104" s="103" t="s">
        <v>183</v>
      </c>
      <c r="B104" s="103" t="s">
        <v>37</v>
      </c>
      <c r="C104" s="103" t="s">
        <v>38</v>
      </c>
      <c r="D104" s="74">
        <v>25</v>
      </c>
      <c r="E104" s="103" t="s">
        <v>256</v>
      </c>
      <c r="F104" s="103" t="s">
        <v>38</v>
      </c>
      <c r="G104" s="37" t="s">
        <v>106</v>
      </c>
      <c r="H104" s="125">
        <v>0</v>
      </c>
      <c r="I104" s="125">
        <v>0</v>
      </c>
      <c r="J104" s="125">
        <v>0</v>
      </c>
      <c r="K104" s="125">
        <v>0</v>
      </c>
      <c r="L104" s="125">
        <v>0</v>
      </c>
      <c r="M104" s="125">
        <v>0</v>
      </c>
      <c r="N104" s="125">
        <v>0</v>
      </c>
      <c r="O104" s="125">
        <v>0</v>
      </c>
      <c r="P104" s="125">
        <v>0</v>
      </c>
      <c r="Q104" s="125">
        <v>0</v>
      </c>
      <c r="R104" s="125">
        <v>0</v>
      </c>
      <c r="S104" s="128">
        <v>1</v>
      </c>
      <c r="T104" s="127">
        <f>SUM(H104:S104)</f>
        <v>1</v>
      </c>
      <c r="U104" s="74" t="s">
        <v>257</v>
      </c>
      <c r="V104" s="74" t="s">
        <v>258</v>
      </c>
      <c r="W104" s="73" t="s">
        <v>147</v>
      </c>
      <c r="X104" s="73" t="s">
        <v>147</v>
      </c>
      <c r="Y104" s="73" t="s">
        <v>147</v>
      </c>
      <c r="Z104" s="73" t="s">
        <v>147</v>
      </c>
      <c r="AA104" s="73" t="s">
        <v>147</v>
      </c>
      <c r="AB104" s="73" t="s">
        <v>147</v>
      </c>
      <c r="AC104" s="112" t="s">
        <v>147</v>
      </c>
      <c r="AD104" s="112" t="s">
        <v>147</v>
      </c>
      <c r="AE104" s="112" t="s">
        <v>147</v>
      </c>
      <c r="AF104" s="83">
        <f t="shared" ref="AF104" si="315">SUM(Q104:S104)</f>
        <v>1</v>
      </c>
      <c r="AG104" s="73">
        <f t="shared" ref="AG104" si="316">SUM(Q105:S105)</f>
        <v>1</v>
      </c>
      <c r="AH104" s="84">
        <f t="shared" ref="AH104" si="317">SUM(Q105:S105)/SUM(Q104:S104)</f>
        <v>1</v>
      </c>
      <c r="AI104" s="73" t="s">
        <v>147</v>
      </c>
      <c r="AJ104" s="73" t="s">
        <v>147</v>
      </c>
      <c r="AK104" s="73" t="s">
        <v>147</v>
      </c>
      <c r="AL104" s="73">
        <f>SUM(H104:S104)</f>
        <v>1</v>
      </c>
      <c r="AM104" s="73">
        <f>SUM(H105:S105)</f>
        <v>1</v>
      </c>
      <c r="AN104" s="72">
        <f>+AM104/AL104</f>
        <v>1</v>
      </c>
    </row>
    <row r="105" spans="1:40" s="30" customFormat="1" ht="44.25" customHeight="1" x14ac:dyDescent="0.3">
      <c r="A105" s="103"/>
      <c r="B105" s="103"/>
      <c r="C105" s="103"/>
      <c r="D105" s="74"/>
      <c r="E105" s="103"/>
      <c r="F105" s="103"/>
      <c r="G105" s="37" t="s">
        <v>107</v>
      </c>
      <c r="H105" s="38">
        <v>0</v>
      </c>
      <c r="I105" s="38">
        <v>0</v>
      </c>
      <c r="J105" s="38">
        <v>0</v>
      </c>
      <c r="K105" s="38">
        <v>0</v>
      </c>
      <c r="L105" s="38">
        <v>0</v>
      </c>
      <c r="M105" s="38">
        <v>0</v>
      </c>
      <c r="N105" s="38">
        <v>0</v>
      </c>
      <c r="O105" s="38">
        <v>0</v>
      </c>
      <c r="P105" s="38">
        <v>0</v>
      </c>
      <c r="Q105" s="38">
        <v>0</v>
      </c>
      <c r="R105" s="38">
        <v>0</v>
      </c>
      <c r="S105" s="139">
        <v>1</v>
      </c>
      <c r="T105" s="49">
        <f t="shared" ref="T105" si="318">SUM(H105:S105)</f>
        <v>1</v>
      </c>
      <c r="U105" s="74"/>
      <c r="V105" s="74"/>
      <c r="W105" s="73"/>
      <c r="X105" s="73"/>
      <c r="Y105" s="73"/>
      <c r="Z105" s="73"/>
      <c r="AA105" s="73"/>
      <c r="AB105" s="73"/>
      <c r="AC105" s="112"/>
      <c r="AD105" s="112"/>
      <c r="AE105" s="112"/>
      <c r="AF105" s="83"/>
      <c r="AG105" s="73"/>
      <c r="AH105" s="84"/>
      <c r="AI105" s="73"/>
      <c r="AJ105" s="73"/>
      <c r="AK105" s="73"/>
      <c r="AL105" s="73"/>
      <c r="AM105" s="73"/>
      <c r="AN105" s="72"/>
    </row>
    <row r="106" spans="1:40" s="30" customFormat="1" ht="44.25" customHeight="1" x14ac:dyDescent="0.3">
      <c r="A106" s="103"/>
      <c r="B106" s="103"/>
      <c r="C106" s="103"/>
      <c r="D106" s="74"/>
      <c r="E106" s="103"/>
      <c r="F106" s="103"/>
      <c r="G106" s="37" t="s">
        <v>108</v>
      </c>
      <c r="H106" s="126">
        <v>0</v>
      </c>
      <c r="I106" s="126">
        <v>0</v>
      </c>
      <c r="J106" s="126">
        <v>0</v>
      </c>
      <c r="K106" s="126">
        <v>0</v>
      </c>
      <c r="L106" s="126">
        <v>0</v>
      </c>
      <c r="M106" s="126">
        <v>0</v>
      </c>
      <c r="N106" s="126">
        <v>0</v>
      </c>
      <c r="O106" s="126">
        <v>0</v>
      </c>
      <c r="P106" s="126">
        <v>0</v>
      </c>
      <c r="Q106" s="126">
        <v>0</v>
      </c>
      <c r="R106" s="126">
        <v>0</v>
      </c>
      <c r="S106" s="125">
        <f t="shared" ref="S106" si="319">+S105/S104</f>
        <v>1</v>
      </c>
      <c r="T106" s="127">
        <f>+T105/T104</f>
        <v>1</v>
      </c>
      <c r="U106" s="74"/>
      <c r="V106" s="74"/>
      <c r="W106" s="73"/>
      <c r="X106" s="73"/>
      <c r="Y106" s="73"/>
      <c r="Z106" s="73"/>
      <c r="AA106" s="73"/>
      <c r="AB106" s="73"/>
      <c r="AC106" s="112"/>
      <c r="AD106" s="112"/>
      <c r="AE106" s="112"/>
      <c r="AF106" s="83"/>
      <c r="AG106" s="73"/>
      <c r="AH106" s="84"/>
      <c r="AI106" s="73"/>
      <c r="AJ106" s="73"/>
      <c r="AK106" s="73"/>
      <c r="AL106" s="73"/>
      <c r="AM106" s="73"/>
      <c r="AN106" s="72"/>
    </row>
    <row r="107" spans="1:40" s="30" customFormat="1" ht="44.25" customHeight="1" x14ac:dyDescent="0.3">
      <c r="A107" s="103"/>
      <c r="B107" s="103"/>
      <c r="C107" s="103"/>
      <c r="D107" s="74"/>
      <c r="E107" s="103"/>
      <c r="F107" s="103"/>
      <c r="G107" s="37" t="s">
        <v>109</v>
      </c>
      <c r="H107" s="68" t="s">
        <v>110</v>
      </c>
      <c r="I107" s="68" t="s">
        <v>110</v>
      </c>
      <c r="J107" s="68" t="s">
        <v>110</v>
      </c>
      <c r="K107" s="68" t="s">
        <v>110</v>
      </c>
      <c r="L107" s="117" t="s">
        <v>110</v>
      </c>
      <c r="M107" s="117" t="s">
        <v>110</v>
      </c>
      <c r="N107" s="68" t="s">
        <v>110</v>
      </c>
      <c r="O107" s="68" t="s">
        <v>110</v>
      </c>
      <c r="P107" s="68" t="s">
        <v>110</v>
      </c>
      <c r="Q107" s="68" t="s">
        <v>110</v>
      </c>
      <c r="R107" s="68" t="s">
        <v>110</v>
      </c>
      <c r="S107" s="68" t="s">
        <v>259</v>
      </c>
      <c r="T107" s="49" t="s">
        <v>110</v>
      </c>
      <c r="U107" s="74"/>
      <c r="V107" s="74"/>
      <c r="W107" s="73"/>
      <c r="X107" s="73"/>
      <c r="Y107" s="73"/>
      <c r="Z107" s="73"/>
      <c r="AA107" s="73"/>
      <c r="AB107" s="73"/>
      <c r="AC107" s="112"/>
      <c r="AD107" s="112"/>
      <c r="AE107" s="112"/>
      <c r="AF107" s="83"/>
      <c r="AG107" s="73"/>
      <c r="AH107" s="84"/>
      <c r="AI107" s="73"/>
      <c r="AJ107" s="73"/>
      <c r="AK107" s="73"/>
      <c r="AL107" s="73"/>
      <c r="AM107" s="73"/>
      <c r="AN107" s="72"/>
    </row>
    <row r="108" spans="1:40" s="30" customFormat="1" ht="44.25" customHeight="1" x14ac:dyDescent="0.3">
      <c r="A108" s="103" t="s">
        <v>183</v>
      </c>
      <c r="B108" s="103" t="s">
        <v>37</v>
      </c>
      <c r="C108" s="103" t="s">
        <v>38</v>
      </c>
      <c r="D108" s="74">
        <v>26</v>
      </c>
      <c r="E108" s="103" t="s">
        <v>260</v>
      </c>
      <c r="F108" s="103" t="s">
        <v>261</v>
      </c>
      <c r="G108" s="37" t="s">
        <v>106</v>
      </c>
      <c r="H108" s="125">
        <v>0</v>
      </c>
      <c r="I108" s="125">
        <v>9.0899999999999995E-2</v>
      </c>
      <c r="J108" s="125">
        <v>9.0899999999999995E-2</v>
      </c>
      <c r="K108" s="125">
        <v>9.0899999999999995E-2</v>
      </c>
      <c r="L108" s="125">
        <v>9.0899999999999995E-2</v>
      </c>
      <c r="M108" s="125">
        <v>9.0899999999999995E-2</v>
      </c>
      <c r="N108" s="125">
        <v>9.0899999999999995E-2</v>
      </c>
      <c r="O108" s="125">
        <v>9.0899999999999995E-2</v>
      </c>
      <c r="P108" s="125">
        <v>9.0899999999999995E-2</v>
      </c>
      <c r="Q108" s="125">
        <v>9.0899999999999995E-2</v>
      </c>
      <c r="R108" s="125">
        <v>9.0899999999999995E-2</v>
      </c>
      <c r="S108" s="125">
        <v>9.0999999999999998E-2</v>
      </c>
      <c r="T108" s="127">
        <f t="shared" ref="T108" si="320">SUM(H108:S108)</f>
        <v>0.99999999999999989</v>
      </c>
      <c r="U108" s="74" t="s">
        <v>262</v>
      </c>
      <c r="V108" s="74" t="s">
        <v>263</v>
      </c>
      <c r="W108" s="73">
        <f t="shared" ref="W108" si="321">SUM(H108:J108)</f>
        <v>0.18179999999999999</v>
      </c>
      <c r="X108" s="73">
        <f t="shared" ref="X108" si="322">SUM(H109:J109)</f>
        <v>0.18179999999999999</v>
      </c>
      <c r="Y108" s="73">
        <f t="shared" ref="Y108" si="323">SUM(H109:J109)/SUM(H108:J108)</f>
        <v>1</v>
      </c>
      <c r="Z108" s="73">
        <f t="shared" ref="Z108" si="324">SUM(K108:M108)</f>
        <v>0.2727</v>
      </c>
      <c r="AA108" s="73">
        <f t="shared" ref="AA108" si="325">SUM(K109:M109)</f>
        <v>0.2727</v>
      </c>
      <c r="AB108" s="84">
        <f t="shared" ref="AB108" si="326">SUM(K109:M109)/SUM(K108:M108)</f>
        <v>1</v>
      </c>
      <c r="AC108" s="83">
        <f t="shared" ref="AC108" si="327">SUM(N108:P108)</f>
        <v>0.2727</v>
      </c>
      <c r="AD108" s="73">
        <f t="shared" ref="AD108" si="328">SUM(N109:P109)</f>
        <v>0.2727</v>
      </c>
      <c r="AE108" s="84">
        <f t="shared" ref="AE108" si="329">SUM(N109:P109)/SUM(N108:P108)</f>
        <v>1</v>
      </c>
      <c r="AF108" s="83">
        <f t="shared" ref="AF108" si="330">SUM(Q108:S108)</f>
        <v>0.27279999999999999</v>
      </c>
      <c r="AG108" s="73">
        <f t="shared" ref="AG108" si="331">SUM(Q109:S109)</f>
        <v>0.27279999999999999</v>
      </c>
      <c r="AH108" s="84">
        <f t="shared" ref="AH108" si="332">SUM(Q109:S109)/SUM(Q108:S108)</f>
        <v>1</v>
      </c>
      <c r="AI108" s="73">
        <f>SUM(H108:M108)</f>
        <v>0.45449999999999996</v>
      </c>
      <c r="AJ108" s="73">
        <f>SUM(H109:M109)</f>
        <v>0.45449999999999996</v>
      </c>
      <c r="AK108" s="73">
        <f>+AJ108/AI108</f>
        <v>1</v>
      </c>
      <c r="AL108" s="73">
        <f>SUM(H108:S108)</f>
        <v>0.99999999999999989</v>
      </c>
      <c r="AM108" s="73">
        <f>SUM(H109:S109)</f>
        <v>0.99999999999999989</v>
      </c>
      <c r="AN108" s="72">
        <f>+AM108/AL108</f>
        <v>1</v>
      </c>
    </row>
    <row r="109" spans="1:40" s="30" customFormat="1" ht="44.25" customHeight="1" x14ac:dyDescent="0.3">
      <c r="A109" s="103"/>
      <c r="B109" s="103"/>
      <c r="C109" s="103"/>
      <c r="D109" s="74"/>
      <c r="E109" s="103"/>
      <c r="F109" s="103"/>
      <c r="G109" s="37" t="s">
        <v>107</v>
      </c>
      <c r="H109" s="38">
        <v>0</v>
      </c>
      <c r="I109" s="66">
        <v>9.0899999999999995E-2</v>
      </c>
      <c r="J109" s="38">
        <v>9.0899999999999995E-2</v>
      </c>
      <c r="K109" s="38">
        <v>9.0899999999999995E-2</v>
      </c>
      <c r="L109" s="38">
        <v>9.0899999999999995E-2</v>
      </c>
      <c r="M109" s="38">
        <v>9.0899999999999995E-2</v>
      </c>
      <c r="N109" s="38">
        <v>9.0899999999999995E-2</v>
      </c>
      <c r="O109" s="38">
        <v>9.0899999999999995E-2</v>
      </c>
      <c r="P109" s="139">
        <v>9.0899999999999995E-2</v>
      </c>
      <c r="Q109" s="139">
        <v>9.0899999999999995E-2</v>
      </c>
      <c r="R109" s="139">
        <v>9.0899999999999995E-2</v>
      </c>
      <c r="S109" s="139">
        <v>9.0999999999999998E-2</v>
      </c>
      <c r="T109" s="49">
        <f t="shared" ref="T109" si="333">SUM(H109:S109)</f>
        <v>0.99999999999999989</v>
      </c>
      <c r="U109" s="74"/>
      <c r="V109" s="74"/>
      <c r="W109" s="73"/>
      <c r="X109" s="73"/>
      <c r="Y109" s="73"/>
      <c r="Z109" s="73"/>
      <c r="AA109" s="73"/>
      <c r="AB109" s="84"/>
      <c r="AC109" s="83"/>
      <c r="AD109" s="73"/>
      <c r="AE109" s="84"/>
      <c r="AF109" s="83"/>
      <c r="AG109" s="73"/>
      <c r="AH109" s="84"/>
      <c r="AI109" s="73"/>
      <c r="AJ109" s="73"/>
      <c r="AK109" s="73"/>
      <c r="AL109" s="73"/>
      <c r="AM109" s="73"/>
      <c r="AN109" s="72"/>
    </row>
    <row r="110" spans="1:40" s="30" customFormat="1" ht="44.25" customHeight="1" x14ac:dyDescent="0.3">
      <c r="A110" s="103"/>
      <c r="B110" s="103"/>
      <c r="C110" s="103"/>
      <c r="D110" s="74"/>
      <c r="E110" s="103"/>
      <c r="F110" s="103"/>
      <c r="G110" s="37" t="s">
        <v>108</v>
      </c>
      <c r="H110" s="126">
        <v>0</v>
      </c>
      <c r="I110" s="126">
        <f t="shared" ref="I110" si="334">+I109/I108</f>
        <v>1</v>
      </c>
      <c r="J110" s="126">
        <f t="shared" ref="J110" si="335">+J109/J108</f>
        <v>1</v>
      </c>
      <c r="K110" s="126">
        <f t="shared" ref="K110" si="336">+K109/K108</f>
        <v>1</v>
      </c>
      <c r="L110" s="125">
        <f t="shared" ref="L110" si="337">+L109/L108</f>
        <v>1</v>
      </c>
      <c r="M110" s="125">
        <f t="shared" ref="M110:O110" si="338">+M109/M108</f>
        <v>1</v>
      </c>
      <c r="N110" s="125">
        <f t="shared" si="338"/>
        <v>1</v>
      </c>
      <c r="O110" s="125">
        <f t="shared" si="338"/>
        <v>1</v>
      </c>
      <c r="P110" s="125">
        <f t="shared" ref="P110" si="339">+P109/P108</f>
        <v>1</v>
      </c>
      <c r="Q110" s="125">
        <f t="shared" ref="Q110" si="340">+Q109/Q108</f>
        <v>1</v>
      </c>
      <c r="R110" s="125">
        <f t="shared" ref="R110" si="341">+R109/R108</f>
        <v>1</v>
      </c>
      <c r="S110" s="125">
        <f t="shared" ref="S110" si="342">+S109/S108</f>
        <v>1</v>
      </c>
      <c r="T110" s="127">
        <f>+T109/T108</f>
        <v>1</v>
      </c>
      <c r="U110" s="74"/>
      <c r="V110" s="74"/>
      <c r="W110" s="73"/>
      <c r="X110" s="73"/>
      <c r="Y110" s="73"/>
      <c r="Z110" s="73"/>
      <c r="AA110" s="73"/>
      <c r="AB110" s="84"/>
      <c r="AC110" s="83"/>
      <c r="AD110" s="73"/>
      <c r="AE110" s="84"/>
      <c r="AF110" s="83"/>
      <c r="AG110" s="73"/>
      <c r="AH110" s="84"/>
      <c r="AI110" s="73"/>
      <c r="AJ110" s="73"/>
      <c r="AK110" s="73"/>
      <c r="AL110" s="73"/>
      <c r="AM110" s="73"/>
      <c r="AN110" s="72"/>
    </row>
    <row r="111" spans="1:40" s="30" customFormat="1" ht="44.25" customHeight="1" x14ac:dyDescent="0.3">
      <c r="A111" s="103"/>
      <c r="B111" s="103"/>
      <c r="C111" s="103"/>
      <c r="D111" s="74"/>
      <c r="E111" s="103"/>
      <c r="F111" s="103"/>
      <c r="G111" s="37" t="s">
        <v>109</v>
      </c>
      <c r="H111" s="68" t="s">
        <v>110</v>
      </c>
      <c r="I111" s="68" t="s">
        <v>264</v>
      </c>
      <c r="J111" s="68" t="s">
        <v>264</v>
      </c>
      <c r="K111" s="68" t="s">
        <v>264</v>
      </c>
      <c r="L111" s="68" t="s">
        <v>264</v>
      </c>
      <c r="M111" s="68" t="s">
        <v>264</v>
      </c>
      <c r="N111" s="68" t="s">
        <v>264</v>
      </c>
      <c r="O111" s="68" t="s">
        <v>264</v>
      </c>
      <c r="P111" s="68" t="s">
        <v>264</v>
      </c>
      <c r="Q111" s="68" t="s">
        <v>264</v>
      </c>
      <c r="R111" s="68" t="s">
        <v>264</v>
      </c>
      <c r="S111" s="68" t="s">
        <v>264</v>
      </c>
      <c r="T111" s="49" t="s">
        <v>110</v>
      </c>
      <c r="U111" s="74"/>
      <c r="V111" s="74"/>
      <c r="W111" s="73"/>
      <c r="X111" s="73"/>
      <c r="Y111" s="73"/>
      <c r="Z111" s="73"/>
      <c r="AA111" s="73"/>
      <c r="AB111" s="84"/>
      <c r="AC111" s="83"/>
      <c r="AD111" s="73"/>
      <c r="AE111" s="84"/>
      <c r="AF111" s="83"/>
      <c r="AG111" s="73"/>
      <c r="AH111" s="84"/>
      <c r="AI111" s="73"/>
      <c r="AJ111" s="73"/>
      <c r="AK111" s="73"/>
      <c r="AL111" s="73"/>
      <c r="AM111" s="73"/>
      <c r="AN111" s="72"/>
    </row>
    <row r="112" spans="1:40" s="30" customFormat="1" ht="44.25" customHeight="1" x14ac:dyDescent="0.3">
      <c r="A112" s="103" t="s">
        <v>183</v>
      </c>
      <c r="B112" s="103" t="s">
        <v>37</v>
      </c>
      <c r="C112" s="103" t="s">
        <v>38</v>
      </c>
      <c r="D112" s="74">
        <v>27</v>
      </c>
      <c r="E112" s="103" t="s">
        <v>265</v>
      </c>
      <c r="F112" s="103" t="s">
        <v>266</v>
      </c>
      <c r="G112" s="37" t="s">
        <v>106</v>
      </c>
      <c r="H112" s="125">
        <v>0</v>
      </c>
      <c r="I112" s="125">
        <v>0</v>
      </c>
      <c r="J112" s="125">
        <v>0.25</v>
      </c>
      <c r="K112" s="125">
        <v>0</v>
      </c>
      <c r="L112" s="125">
        <v>0</v>
      </c>
      <c r="M112" s="125">
        <v>0.25</v>
      </c>
      <c r="N112" s="128">
        <v>0</v>
      </c>
      <c r="O112" s="125">
        <v>0</v>
      </c>
      <c r="P112" s="125">
        <v>0.25</v>
      </c>
      <c r="Q112" s="129">
        <v>0</v>
      </c>
      <c r="R112" s="125">
        <v>0</v>
      </c>
      <c r="S112" s="125">
        <v>0.25</v>
      </c>
      <c r="T112" s="127">
        <f t="shared" ref="T112" si="343">SUM(H112:S112)</f>
        <v>1</v>
      </c>
      <c r="U112" s="74" t="s">
        <v>267</v>
      </c>
      <c r="V112" s="74" t="s">
        <v>577</v>
      </c>
      <c r="W112" s="73">
        <f t="shared" ref="W112" si="344">SUM(H112:J112)</f>
        <v>0.25</v>
      </c>
      <c r="X112" s="73">
        <f t="shared" ref="X112" si="345">SUM(H113:J113)</f>
        <v>0.25</v>
      </c>
      <c r="Y112" s="73">
        <f t="shared" ref="Y112" si="346">SUM(H113:J113)/SUM(H112:J112)</f>
        <v>1</v>
      </c>
      <c r="Z112" s="73">
        <f t="shared" ref="Z112" si="347">SUM(K112:M112)</f>
        <v>0.25</v>
      </c>
      <c r="AA112" s="73">
        <f t="shared" ref="AA112" si="348">SUM(K113:M113)</f>
        <v>0.25</v>
      </c>
      <c r="AB112" s="84">
        <f t="shared" ref="AB112" si="349">SUM(K113:M113)/SUM(K112:M112)</f>
        <v>1</v>
      </c>
      <c r="AC112" s="83">
        <f t="shared" ref="AC112" si="350">SUM(N112:P112)</f>
        <v>0.25</v>
      </c>
      <c r="AD112" s="73">
        <f t="shared" ref="AD112" si="351">SUM(N113:P113)</f>
        <v>0.25</v>
      </c>
      <c r="AE112" s="84">
        <f t="shared" ref="AE112" si="352">SUM(N113:P113)/SUM(N112:P112)</f>
        <v>1</v>
      </c>
      <c r="AF112" s="83">
        <f t="shared" ref="AF112" si="353">SUM(Q112:S112)</f>
        <v>0.25</v>
      </c>
      <c r="AG112" s="73">
        <f t="shared" ref="AG112" si="354">SUM(Q113:S113)</f>
        <v>0.25</v>
      </c>
      <c r="AH112" s="84">
        <f t="shared" ref="AH112" si="355">SUM(Q113:S113)/SUM(Q112:S112)</f>
        <v>1</v>
      </c>
      <c r="AI112" s="73">
        <f>SUM(H112:M112)</f>
        <v>0.5</v>
      </c>
      <c r="AJ112" s="73">
        <f>SUM(H113:M113)</f>
        <v>0.5</v>
      </c>
      <c r="AK112" s="73">
        <f>+AJ112/AI112</f>
        <v>1</v>
      </c>
      <c r="AL112" s="73">
        <f>SUM(H112:S112)</f>
        <v>1</v>
      </c>
      <c r="AM112" s="73">
        <f>SUM(H113:S113)</f>
        <v>1</v>
      </c>
      <c r="AN112" s="72">
        <f>+AM112/AL112</f>
        <v>1</v>
      </c>
    </row>
    <row r="113" spans="1:40" s="30" customFormat="1" ht="44.25" customHeight="1" x14ac:dyDescent="0.3">
      <c r="A113" s="103"/>
      <c r="B113" s="103"/>
      <c r="C113" s="103"/>
      <c r="D113" s="74"/>
      <c r="E113" s="103"/>
      <c r="F113" s="103"/>
      <c r="G113" s="37" t="s">
        <v>107</v>
      </c>
      <c r="H113" s="38">
        <v>0</v>
      </c>
      <c r="I113" s="38">
        <v>0</v>
      </c>
      <c r="J113" s="38">
        <v>0.25</v>
      </c>
      <c r="K113" s="38">
        <v>0</v>
      </c>
      <c r="L113" s="38">
        <v>0</v>
      </c>
      <c r="M113" s="38">
        <v>0.25</v>
      </c>
      <c r="N113" s="38">
        <v>0</v>
      </c>
      <c r="O113" s="38">
        <v>0</v>
      </c>
      <c r="P113" s="139">
        <v>0.25</v>
      </c>
      <c r="Q113" s="38">
        <v>0</v>
      </c>
      <c r="R113" s="38">
        <v>0</v>
      </c>
      <c r="S113" s="139">
        <v>0.25</v>
      </c>
      <c r="T113" s="49">
        <f t="shared" ref="T113" si="356">SUM(H113:S113)</f>
        <v>1</v>
      </c>
      <c r="U113" s="74"/>
      <c r="V113" s="74"/>
      <c r="W113" s="73"/>
      <c r="X113" s="73"/>
      <c r="Y113" s="73"/>
      <c r="Z113" s="73"/>
      <c r="AA113" s="73"/>
      <c r="AB113" s="84"/>
      <c r="AC113" s="83"/>
      <c r="AD113" s="73"/>
      <c r="AE113" s="84"/>
      <c r="AF113" s="83"/>
      <c r="AG113" s="73"/>
      <c r="AH113" s="84"/>
      <c r="AI113" s="73"/>
      <c r="AJ113" s="73"/>
      <c r="AK113" s="73"/>
      <c r="AL113" s="73"/>
      <c r="AM113" s="73"/>
      <c r="AN113" s="72"/>
    </row>
    <row r="114" spans="1:40" s="30" customFormat="1" ht="44.25" customHeight="1" x14ac:dyDescent="0.3">
      <c r="A114" s="103"/>
      <c r="B114" s="103"/>
      <c r="C114" s="103"/>
      <c r="D114" s="74"/>
      <c r="E114" s="103"/>
      <c r="F114" s="103"/>
      <c r="G114" s="37" t="s">
        <v>108</v>
      </c>
      <c r="H114" s="126">
        <v>0</v>
      </c>
      <c r="I114" s="126">
        <v>0</v>
      </c>
      <c r="J114" s="126">
        <f t="shared" ref="J114" si="357">+J113/J112</f>
        <v>1</v>
      </c>
      <c r="K114" s="126">
        <v>0</v>
      </c>
      <c r="L114" s="126">
        <v>0</v>
      </c>
      <c r="M114" s="126">
        <f t="shared" ref="M114:O114" si="358">+M113/M112</f>
        <v>1</v>
      </c>
      <c r="N114" s="126">
        <v>0</v>
      </c>
      <c r="O114" s="126">
        <v>0</v>
      </c>
      <c r="P114" s="125">
        <f t="shared" ref="P114" si="359">+P113/P112</f>
        <v>1</v>
      </c>
      <c r="Q114" s="126">
        <v>0</v>
      </c>
      <c r="R114" s="126">
        <v>0</v>
      </c>
      <c r="S114" s="125">
        <f t="shared" ref="S114" si="360">+S113/S112</f>
        <v>1</v>
      </c>
      <c r="T114" s="127">
        <f>+T113/T112</f>
        <v>1</v>
      </c>
      <c r="U114" s="74"/>
      <c r="V114" s="74"/>
      <c r="W114" s="73"/>
      <c r="X114" s="73"/>
      <c r="Y114" s="73"/>
      <c r="Z114" s="73"/>
      <c r="AA114" s="73"/>
      <c r="AB114" s="84"/>
      <c r="AC114" s="83"/>
      <c r="AD114" s="73"/>
      <c r="AE114" s="84"/>
      <c r="AF114" s="83"/>
      <c r="AG114" s="73"/>
      <c r="AH114" s="84"/>
      <c r="AI114" s="73"/>
      <c r="AJ114" s="73"/>
      <c r="AK114" s="73"/>
      <c r="AL114" s="73"/>
      <c r="AM114" s="73"/>
      <c r="AN114" s="72"/>
    </row>
    <row r="115" spans="1:40" s="30" customFormat="1" ht="44.25" customHeight="1" x14ac:dyDescent="0.3">
      <c r="A115" s="103"/>
      <c r="B115" s="103"/>
      <c r="C115" s="103"/>
      <c r="D115" s="74"/>
      <c r="E115" s="103"/>
      <c r="F115" s="103"/>
      <c r="G115" s="37" t="s">
        <v>109</v>
      </c>
      <c r="H115" s="68" t="s">
        <v>110</v>
      </c>
      <c r="I115" s="68" t="s">
        <v>110</v>
      </c>
      <c r="J115" s="68" t="s">
        <v>268</v>
      </c>
      <c r="K115" s="68" t="s">
        <v>110</v>
      </c>
      <c r="L115" s="68" t="s">
        <v>110</v>
      </c>
      <c r="M115" s="68" t="s">
        <v>268</v>
      </c>
      <c r="N115" s="68" t="s">
        <v>110</v>
      </c>
      <c r="O115" s="68" t="s">
        <v>110</v>
      </c>
      <c r="P115" s="68" t="s">
        <v>268</v>
      </c>
      <c r="Q115" s="68" t="s">
        <v>110</v>
      </c>
      <c r="R115" s="68" t="s">
        <v>110</v>
      </c>
      <c r="S115" s="68" t="s">
        <v>269</v>
      </c>
      <c r="T115" s="49" t="s">
        <v>110</v>
      </c>
      <c r="U115" s="74"/>
      <c r="V115" s="74"/>
      <c r="W115" s="73"/>
      <c r="X115" s="73"/>
      <c r="Y115" s="73"/>
      <c r="Z115" s="73"/>
      <c r="AA115" s="73"/>
      <c r="AB115" s="84"/>
      <c r="AC115" s="83"/>
      <c r="AD115" s="73"/>
      <c r="AE115" s="84"/>
      <c r="AF115" s="83"/>
      <c r="AG115" s="73"/>
      <c r="AH115" s="84"/>
      <c r="AI115" s="73"/>
      <c r="AJ115" s="73"/>
      <c r="AK115" s="73"/>
      <c r="AL115" s="73"/>
      <c r="AM115" s="73"/>
      <c r="AN115" s="72"/>
    </row>
    <row r="116" spans="1:40" s="30" customFormat="1" ht="44.25" customHeight="1" x14ac:dyDescent="0.3">
      <c r="A116" s="103" t="s">
        <v>183</v>
      </c>
      <c r="B116" s="103" t="s">
        <v>37</v>
      </c>
      <c r="C116" s="103" t="s">
        <v>38</v>
      </c>
      <c r="D116" s="75">
        <v>28</v>
      </c>
      <c r="E116" s="103" t="s">
        <v>270</v>
      </c>
      <c r="F116" s="103" t="s">
        <v>271</v>
      </c>
      <c r="G116" s="37" t="s">
        <v>106</v>
      </c>
      <c r="H116" s="125">
        <v>0</v>
      </c>
      <c r="I116" s="125">
        <v>0</v>
      </c>
      <c r="J116" s="125">
        <v>0.25</v>
      </c>
      <c r="K116" s="125">
        <v>0</v>
      </c>
      <c r="L116" s="125">
        <v>0</v>
      </c>
      <c r="M116" s="125">
        <v>0.25</v>
      </c>
      <c r="N116" s="125">
        <v>0</v>
      </c>
      <c r="O116" s="125">
        <v>0</v>
      </c>
      <c r="P116" s="128">
        <v>0.25</v>
      </c>
      <c r="Q116" s="125">
        <v>0</v>
      </c>
      <c r="R116" s="125">
        <v>0</v>
      </c>
      <c r="S116" s="128">
        <v>0.25</v>
      </c>
      <c r="T116" s="127">
        <f t="shared" ref="T116" si="361">SUM(H116:S116)</f>
        <v>1</v>
      </c>
      <c r="U116" s="74" t="s">
        <v>272</v>
      </c>
      <c r="V116" s="74" t="s">
        <v>273</v>
      </c>
      <c r="W116" s="73">
        <f t="shared" ref="W116" si="362">SUM(H116:J116)</f>
        <v>0.25</v>
      </c>
      <c r="X116" s="73">
        <f t="shared" ref="X116" si="363">SUM(H117:J117)</f>
        <v>0.25</v>
      </c>
      <c r="Y116" s="73">
        <f t="shared" ref="Y116" si="364">SUM(H117:J117)/SUM(H116:J116)</f>
        <v>1</v>
      </c>
      <c r="Z116" s="73">
        <f t="shared" ref="Z116" si="365">SUM(K116:M116)</f>
        <v>0.25</v>
      </c>
      <c r="AA116" s="73">
        <f t="shared" ref="AA116" si="366">SUM(K117:M117)</f>
        <v>0.25</v>
      </c>
      <c r="AB116" s="84">
        <f t="shared" ref="AB116" si="367">SUM(K117:M117)/SUM(K116:M116)</f>
        <v>1</v>
      </c>
      <c r="AC116" s="83">
        <f t="shared" ref="AC116" si="368">SUM(N116:P116)</f>
        <v>0.25</v>
      </c>
      <c r="AD116" s="73">
        <f t="shared" ref="AD116" si="369">SUM(N117:P117)</f>
        <v>0.08</v>
      </c>
      <c r="AE116" s="84">
        <f t="shared" ref="AE116" si="370">SUM(N117:P117)/SUM(N116:P116)</f>
        <v>0.32</v>
      </c>
      <c r="AF116" s="83">
        <f t="shared" ref="AF116" si="371">SUM(Q116:S116)</f>
        <v>0.25</v>
      </c>
      <c r="AG116" s="73">
        <f t="shared" ref="AG116" si="372">SUM(Q117:S117)</f>
        <v>0.25</v>
      </c>
      <c r="AH116" s="84">
        <f t="shared" ref="AH116" si="373">SUM(Q117:S117)/SUM(Q116:S116)</f>
        <v>1</v>
      </c>
      <c r="AI116" s="73">
        <f>SUM(H116:M116)</f>
        <v>0.5</v>
      </c>
      <c r="AJ116" s="73">
        <f>SUM(H117:M117)</f>
        <v>0.5</v>
      </c>
      <c r="AK116" s="73">
        <f>+AJ116/AI116</f>
        <v>1</v>
      </c>
      <c r="AL116" s="73">
        <f>SUM(H116:S116)</f>
        <v>1</v>
      </c>
      <c r="AM116" s="73">
        <f>SUM(H117:S117)</f>
        <v>0.83</v>
      </c>
      <c r="AN116" s="72">
        <f>+AM116/AL116</f>
        <v>0.83</v>
      </c>
    </row>
    <row r="117" spans="1:40" s="30" customFormat="1" ht="44.25" customHeight="1" x14ac:dyDescent="0.3">
      <c r="A117" s="103"/>
      <c r="B117" s="103"/>
      <c r="C117" s="103"/>
      <c r="D117" s="74"/>
      <c r="E117" s="103"/>
      <c r="F117" s="103"/>
      <c r="G117" s="37" t="s">
        <v>107</v>
      </c>
      <c r="H117" s="38">
        <v>0</v>
      </c>
      <c r="I117" s="38">
        <v>0</v>
      </c>
      <c r="J117" s="38">
        <v>0.25</v>
      </c>
      <c r="K117" s="38">
        <v>0</v>
      </c>
      <c r="L117" s="38">
        <v>0</v>
      </c>
      <c r="M117" s="38">
        <v>0.25</v>
      </c>
      <c r="N117" s="38">
        <v>0</v>
      </c>
      <c r="O117" s="38">
        <v>0</v>
      </c>
      <c r="P117" s="139">
        <v>0.08</v>
      </c>
      <c r="Q117" s="38">
        <v>0</v>
      </c>
      <c r="R117" s="38">
        <v>0</v>
      </c>
      <c r="S117" s="38">
        <v>0.25</v>
      </c>
      <c r="T117" s="49">
        <f t="shared" ref="T117" si="374">SUM(H117:S117)</f>
        <v>0.83</v>
      </c>
      <c r="U117" s="74"/>
      <c r="V117" s="74"/>
      <c r="W117" s="73"/>
      <c r="X117" s="73"/>
      <c r="Y117" s="73"/>
      <c r="Z117" s="73"/>
      <c r="AA117" s="73"/>
      <c r="AB117" s="84"/>
      <c r="AC117" s="83"/>
      <c r="AD117" s="73"/>
      <c r="AE117" s="84"/>
      <c r="AF117" s="83"/>
      <c r="AG117" s="73"/>
      <c r="AH117" s="84"/>
      <c r="AI117" s="73"/>
      <c r="AJ117" s="73"/>
      <c r="AK117" s="73"/>
      <c r="AL117" s="73"/>
      <c r="AM117" s="73"/>
      <c r="AN117" s="72"/>
    </row>
    <row r="118" spans="1:40" s="30" customFormat="1" ht="44.25" customHeight="1" x14ac:dyDescent="0.3">
      <c r="A118" s="103"/>
      <c r="B118" s="103"/>
      <c r="C118" s="103"/>
      <c r="D118" s="74"/>
      <c r="E118" s="103"/>
      <c r="F118" s="103"/>
      <c r="G118" s="37" t="s">
        <v>108</v>
      </c>
      <c r="H118" s="126">
        <v>0</v>
      </c>
      <c r="I118" s="126">
        <v>0</v>
      </c>
      <c r="J118" s="126">
        <f t="shared" ref="J118" si="375">+J117/J116</f>
        <v>1</v>
      </c>
      <c r="K118" s="126">
        <v>0</v>
      </c>
      <c r="L118" s="126">
        <v>0</v>
      </c>
      <c r="M118" s="126">
        <f t="shared" ref="M118:O118" si="376">+M117/M116</f>
        <v>1</v>
      </c>
      <c r="N118" s="126">
        <v>0</v>
      </c>
      <c r="O118" s="126">
        <v>0</v>
      </c>
      <c r="P118" s="125">
        <f t="shared" ref="P118" si="377">+P117/P116</f>
        <v>0.32</v>
      </c>
      <c r="Q118" s="126">
        <v>0</v>
      </c>
      <c r="R118" s="126">
        <v>0</v>
      </c>
      <c r="S118" s="125">
        <f t="shared" ref="S118" si="378">+S117/S116</f>
        <v>1</v>
      </c>
      <c r="T118" s="127">
        <f>+T117/T116</f>
        <v>0.83</v>
      </c>
      <c r="U118" s="74"/>
      <c r="V118" s="74"/>
      <c r="W118" s="73"/>
      <c r="X118" s="73"/>
      <c r="Y118" s="73"/>
      <c r="Z118" s="73"/>
      <c r="AA118" s="73"/>
      <c r="AB118" s="84"/>
      <c r="AC118" s="83"/>
      <c r="AD118" s="73"/>
      <c r="AE118" s="84"/>
      <c r="AF118" s="83"/>
      <c r="AG118" s="73"/>
      <c r="AH118" s="84"/>
      <c r="AI118" s="73"/>
      <c r="AJ118" s="73"/>
      <c r="AK118" s="73"/>
      <c r="AL118" s="73"/>
      <c r="AM118" s="73"/>
      <c r="AN118" s="72"/>
    </row>
    <row r="119" spans="1:40" s="30" customFormat="1" ht="44.25" customHeight="1" x14ac:dyDescent="0.3">
      <c r="A119" s="103"/>
      <c r="B119" s="103"/>
      <c r="C119" s="103"/>
      <c r="D119" s="74"/>
      <c r="E119" s="103"/>
      <c r="F119" s="103"/>
      <c r="G119" s="37" t="s">
        <v>109</v>
      </c>
      <c r="H119" s="68" t="s">
        <v>110</v>
      </c>
      <c r="I119" s="68" t="s">
        <v>110</v>
      </c>
      <c r="J119" s="68" t="s">
        <v>274</v>
      </c>
      <c r="K119" s="68" t="s">
        <v>110</v>
      </c>
      <c r="L119" s="68" t="s">
        <v>110</v>
      </c>
      <c r="M119" s="68" t="s">
        <v>274</v>
      </c>
      <c r="N119" s="68" t="s">
        <v>110</v>
      </c>
      <c r="O119" s="68" t="s">
        <v>110</v>
      </c>
      <c r="P119" s="68" t="s">
        <v>274</v>
      </c>
      <c r="Q119" s="68" t="s">
        <v>110</v>
      </c>
      <c r="R119" s="68" t="s">
        <v>110</v>
      </c>
      <c r="S119" s="68" t="s">
        <v>275</v>
      </c>
      <c r="T119" s="49" t="s">
        <v>110</v>
      </c>
      <c r="U119" s="74"/>
      <c r="V119" s="74"/>
      <c r="W119" s="73"/>
      <c r="X119" s="73"/>
      <c r="Y119" s="73"/>
      <c r="Z119" s="73"/>
      <c r="AA119" s="73"/>
      <c r="AB119" s="84"/>
      <c r="AC119" s="83"/>
      <c r="AD119" s="73"/>
      <c r="AE119" s="84"/>
      <c r="AF119" s="83"/>
      <c r="AG119" s="73"/>
      <c r="AH119" s="84"/>
      <c r="AI119" s="73"/>
      <c r="AJ119" s="73"/>
      <c r="AK119" s="73"/>
      <c r="AL119" s="73"/>
      <c r="AM119" s="73"/>
      <c r="AN119" s="72"/>
    </row>
    <row r="120" spans="1:40" s="30" customFormat="1" ht="44.25" customHeight="1" x14ac:dyDescent="0.3">
      <c r="A120" s="103" t="s">
        <v>183</v>
      </c>
      <c r="B120" s="103" t="s">
        <v>37</v>
      </c>
      <c r="C120" s="103" t="s">
        <v>38</v>
      </c>
      <c r="D120" s="75">
        <v>29</v>
      </c>
      <c r="E120" s="103" t="s">
        <v>276</v>
      </c>
      <c r="F120" s="103" t="s">
        <v>38</v>
      </c>
      <c r="G120" s="37" t="s">
        <v>106</v>
      </c>
      <c r="H120" s="125">
        <v>0</v>
      </c>
      <c r="I120" s="125">
        <v>0</v>
      </c>
      <c r="J120" s="125">
        <v>0.25</v>
      </c>
      <c r="K120" s="125">
        <v>0</v>
      </c>
      <c r="L120" s="125">
        <v>0</v>
      </c>
      <c r="M120" s="125">
        <v>0.25</v>
      </c>
      <c r="N120" s="125">
        <v>0</v>
      </c>
      <c r="O120" s="125">
        <v>0</v>
      </c>
      <c r="P120" s="125">
        <v>0.25</v>
      </c>
      <c r="Q120" s="129">
        <v>0</v>
      </c>
      <c r="R120" s="129">
        <v>0</v>
      </c>
      <c r="S120" s="128">
        <v>0.25</v>
      </c>
      <c r="T120" s="127">
        <f t="shared" ref="T120" si="379">SUM(H120:S120)</f>
        <v>1</v>
      </c>
      <c r="U120" s="74" t="s">
        <v>277</v>
      </c>
      <c r="V120" s="74" t="s">
        <v>578</v>
      </c>
      <c r="W120" s="73">
        <f t="shared" ref="W120" si="380">SUM(H120:J120)</f>
        <v>0.25</v>
      </c>
      <c r="X120" s="73">
        <f t="shared" ref="X120" si="381">SUM(H121:J121)</f>
        <v>0</v>
      </c>
      <c r="Y120" s="73">
        <f t="shared" ref="Y120" si="382">SUM(H121:J121)/SUM(H120:J120)</f>
        <v>0</v>
      </c>
      <c r="Z120" s="73">
        <f t="shared" ref="Z120" si="383">SUM(K120:M120)</f>
        <v>0.25</v>
      </c>
      <c r="AA120" s="73">
        <f t="shared" ref="AA120" si="384">SUM(K121:M121)</f>
        <v>0.25</v>
      </c>
      <c r="AB120" s="84">
        <f t="shared" ref="AB120" si="385">SUM(K121:M121)/SUM(K120:M120)</f>
        <v>1</v>
      </c>
      <c r="AC120" s="83">
        <f t="shared" ref="AC120" si="386">SUM(N120:P120)</f>
        <v>0.25</v>
      </c>
      <c r="AD120" s="73">
        <f t="shared" ref="AD120" si="387">SUM(N121:P121)</f>
        <v>0.25</v>
      </c>
      <c r="AE120" s="84">
        <f t="shared" ref="AE120" si="388">SUM(N121:P121)/SUM(N120:P120)</f>
        <v>1</v>
      </c>
      <c r="AF120" s="83">
        <f t="shared" ref="AF120" si="389">SUM(Q120:S120)</f>
        <v>0.25</v>
      </c>
      <c r="AG120" s="73">
        <f t="shared" ref="AG120" si="390">SUM(Q121:S121)</f>
        <v>0.5</v>
      </c>
      <c r="AH120" s="84">
        <f t="shared" ref="AH120" si="391">SUM(Q121:S121)/SUM(Q120:S120)</f>
        <v>2</v>
      </c>
      <c r="AI120" s="73">
        <f>SUM(H120:M120)</f>
        <v>0.5</v>
      </c>
      <c r="AJ120" s="73">
        <f>SUM(H121:M121)</f>
        <v>0.25</v>
      </c>
      <c r="AK120" s="73">
        <f>+AJ120/AI120</f>
        <v>0.5</v>
      </c>
      <c r="AL120" s="73">
        <f>SUM(H120:S120)</f>
        <v>1</v>
      </c>
      <c r="AM120" s="73">
        <f>SUM(H121:S121)</f>
        <v>1</v>
      </c>
      <c r="AN120" s="72">
        <f>+AM120/AL120</f>
        <v>1</v>
      </c>
    </row>
    <row r="121" spans="1:40" s="30" customFormat="1" ht="44.25" customHeight="1" x14ac:dyDescent="0.3">
      <c r="A121" s="103"/>
      <c r="B121" s="103"/>
      <c r="C121" s="103"/>
      <c r="D121" s="74"/>
      <c r="E121" s="103"/>
      <c r="F121" s="103"/>
      <c r="G121" s="37" t="s">
        <v>107</v>
      </c>
      <c r="H121" s="38">
        <v>0</v>
      </c>
      <c r="I121" s="38">
        <v>0</v>
      </c>
      <c r="J121" s="38">
        <v>0</v>
      </c>
      <c r="K121" s="38">
        <v>0</v>
      </c>
      <c r="L121" s="38">
        <v>0</v>
      </c>
      <c r="M121" s="38">
        <v>0.25</v>
      </c>
      <c r="N121" s="38">
        <v>0</v>
      </c>
      <c r="O121" s="38">
        <v>0</v>
      </c>
      <c r="P121" s="139">
        <v>0.25</v>
      </c>
      <c r="Q121" s="38">
        <v>0</v>
      </c>
      <c r="R121" s="38">
        <v>0</v>
      </c>
      <c r="S121" s="139">
        <v>0.5</v>
      </c>
      <c r="T121" s="49">
        <f t="shared" ref="T121" si="392">SUM(H121:S121)</f>
        <v>1</v>
      </c>
      <c r="U121" s="74"/>
      <c r="V121" s="74"/>
      <c r="W121" s="73"/>
      <c r="X121" s="73"/>
      <c r="Y121" s="73"/>
      <c r="Z121" s="73"/>
      <c r="AA121" s="73"/>
      <c r="AB121" s="84"/>
      <c r="AC121" s="83"/>
      <c r="AD121" s="73"/>
      <c r="AE121" s="84"/>
      <c r="AF121" s="83"/>
      <c r="AG121" s="73"/>
      <c r="AH121" s="84"/>
      <c r="AI121" s="73"/>
      <c r="AJ121" s="73"/>
      <c r="AK121" s="73"/>
      <c r="AL121" s="73"/>
      <c r="AM121" s="73"/>
      <c r="AN121" s="72"/>
    </row>
    <row r="122" spans="1:40" s="30" customFormat="1" ht="44.25" customHeight="1" x14ac:dyDescent="0.3">
      <c r="A122" s="103"/>
      <c r="B122" s="103"/>
      <c r="C122" s="103"/>
      <c r="D122" s="74"/>
      <c r="E122" s="103"/>
      <c r="F122" s="103"/>
      <c r="G122" s="37" t="s">
        <v>108</v>
      </c>
      <c r="H122" s="126">
        <v>0</v>
      </c>
      <c r="I122" s="126">
        <v>0</v>
      </c>
      <c r="J122" s="126">
        <f t="shared" ref="J122" si="393">+J121/J120</f>
        <v>0</v>
      </c>
      <c r="K122" s="126">
        <v>0</v>
      </c>
      <c r="L122" s="126">
        <v>0</v>
      </c>
      <c r="M122" s="126">
        <f t="shared" ref="M122:O122" si="394">+M121/M120</f>
        <v>1</v>
      </c>
      <c r="N122" s="126">
        <v>0</v>
      </c>
      <c r="O122" s="126">
        <v>0</v>
      </c>
      <c r="P122" s="125">
        <f t="shared" ref="P122" si="395">+P121/P120</f>
        <v>1</v>
      </c>
      <c r="Q122" s="126">
        <v>0</v>
      </c>
      <c r="R122" s="126">
        <v>0</v>
      </c>
      <c r="S122" s="125">
        <f t="shared" ref="S122" si="396">+S121/S120</f>
        <v>2</v>
      </c>
      <c r="T122" s="127">
        <f>+T121/T120</f>
        <v>1</v>
      </c>
      <c r="U122" s="74"/>
      <c r="V122" s="74"/>
      <c r="W122" s="73"/>
      <c r="X122" s="73"/>
      <c r="Y122" s="73"/>
      <c r="Z122" s="73"/>
      <c r="AA122" s="73"/>
      <c r="AB122" s="84"/>
      <c r="AC122" s="83"/>
      <c r="AD122" s="73"/>
      <c r="AE122" s="84"/>
      <c r="AF122" s="83"/>
      <c r="AG122" s="73"/>
      <c r="AH122" s="84"/>
      <c r="AI122" s="73"/>
      <c r="AJ122" s="73"/>
      <c r="AK122" s="73"/>
      <c r="AL122" s="73"/>
      <c r="AM122" s="73"/>
      <c r="AN122" s="72"/>
    </row>
    <row r="123" spans="1:40" s="30" customFormat="1" ht="44.25" customHeight="1" x14ac:dyDescent="0.3">
      <c r="A123" s="103"/>
      <c r="B123" s="103"/>
      <c r="C123" s="103"/>
      <c r="D123" s="74"/>
      <c r="E123" s="103"/>
      <c r="F123" s="103"/>
      <c r="G123" s="37" t="s">
        <v>109</v>
      </c>
      <c r="H123" s="38" t="s">
        <v>110</v>
      </c>
      <c r="I123" s="38" t="s">
        <v>110</v>
      </c>
      <c r="J123" s="38" t="s">
        <v>278</v>
      </c>
      <c r="K123" s="38" t="s">
        <v>110</v>
      </c>
      <c r="L123" s="38" t="s">
        <v>110</v>
      </c>
      <c r="M123" s="38" t="s">
        <v>278</v>
      </c>
      <c r="N123" s="38" t="s">
        <v>110</v>
      </c>
      <c r="O123" s="38" t="s">
        <v>110</v>
      </c>
      <c r="P123" s="38" t="s">
        <v>278</v>
      </c>
      <c r="Q123" s="38" t="s">
        <v>110</v>
      </c>
      <c r="R123" s="38" t="s">
        <v>110</v>
      </c>
      <c r="S123" s="68" t="s">
        <v>279</v>
      </c>
      <c r="T123" s="49" t="s">
        <v>110</v>
      </c>
      <c r="U123" s="74"/>
      <c r="V123" s="74"/>
      <c r="W123" s="73"/>
      <c r="X123" s="73"/>
      <c r="Y123" s="73"/>
      <c r="Z123" s="73"/>
      <c r="AA123" s="73"/>
      <c r="AB123" s="84"/>
      <c r="AC123" s="83"/>
      <c r="AD123" s="73"/>
      <c r="AE123" s="84"/>
      <c r="AF123" s="83"/>
      <c r="AG123" s="73"/>
      <c r="AH123" s="84"/>
      <c r="AI123" s="73"/>
      <c r="AJ123" s="73"/>
      <c r="AK123" s="73"/>
      <c r="AL123" s="73"/>
      <c r="AM123" s="73"/>
      <c r="AN123" s="72"/>
    </row>
    <row r="124" spans="1:40" s="30" customFormat="1" ht="44.25" customHeight="1" x14ac:dyDescent="0.3">
      <c r="A124" s="103" t="s">
        <v>183</v>
      </c>
      <c r="B124" s="103" t="s">
        <v>37</v>
      </c>
      <c r="C124" s="103" t="s">
        <v>38</v>
      </c>
      <c r="D124" s="75">
        <v>30</v>
      </c>
      <c r="E124" s="103" t="s">
        <v>280</v>
      </c>
      <c r="F124" s="103" t="s">
        <v>38</v>
      </c>
      <c r="G124" s="37" t="s">
        <v>106</v>
      </c>
      <c r="H124" s="125">
        <v>0</v>
      </c>
      <c r="I124" s="125">
        <v>0</v>
      </c>
      <c r="J124" s="125">
        <v>0</v>
      </c>
      <c r="K124" s="125">
        <v>0</v>
      </c>
      <c r="L124" s="125">
        <v>0</v>
      </c>
      <c r="M124" s="125">
        <v>0</v>
      </c>
      <c r="N124" s="125">
        <v>0.4</v>
      </c>
      <c r="O124" s="125">
        <v>0</v>
      </c>
      <c r="P124" s="125">
        <v>0</v>
      </c>
      <c r="Q124" s="125">
        <v>0</v>
      </c>
      <c r="R124" s="125">
        <v>0</v>
      </c>
      <c r="S124" s="128">
        <v>0.6</v>
      </c>
      <c r="T124" s="127">
        <f t="shared" ref="T124" si="397">SUM(H124:S124)</f>
        <v>1</v>
      </c>
      <c r="U124" s="74" t="s">
        <v>281</v>
      </c>
      <c r="V124" s="74" t="s">
        <v>579</v>
      </c>
      <c r="W124" s="73" t="s">
        <v>146</v>
      </c>
      <c r="X124" s="73" t="s">
        <v>146</v>
      </c>
      <c r="Y124" s="73" t="s">
        <v>146</v>
      </c>
      <c r="Z124" s="73">
        <v>0</v>
      </c>
      <c r="AA124" s="73">
        <f t="shared" ref="AA124" si="398">SUM(K125:M125)</f>
        <v>0.2</v>
      </c>
      <c r="AB124" s="84">
        <v>0.2</v>
      </c>
      <c r="AC124" s="83">
        <f t="shared" ref="AC124" si="399">SUM(N124:P124)</f>
        <v>0.4</v>
      </c>
      <c r="AD124" s="73">
        <f t="shared" ref="AD124" si="400">SUM(N125:P125)</f>
        <v>0</v>
      </c>
      <c r="AE124" s="84">
        <f t="shared" ref="AE124" si="401">SUM(N125:P125)/SUM(N124:P124)</f>
        <v>0</v>
      </c>
      <c r="AF124" s="83">
        <f t="shared" ref="AF124" si="402">SUM(Q124:S124)</f>
        <v>0.6</v>
      </c>
      <c r="AG124" s="73">
        <f t="shared" ref="AG124" si="403">SUM(Q125:S125)</f>
        <v>0.4</v>
      </c>
      <c r="AH124" s="84">
        <f t="shared" ref="AH124" si="404">SUM(Q125:S125)/SUM(Q124:S124)</f>
        <v>0.66666666666666674</v>
      </c>
      <c r="AI124" s="73">
        <f>SUM(H124:M124)</f>
        <v>0</v>
      </c>
      <c r="AJ124" s="73">
        <f>SUM(H125:M125)</f>
        <v>0.2</v>
      </c>
      <c r="AK124" s="73">
        <v>0.2</v>
      </c>
      <c r="AL124" s="73">
        <f>SUM(H124:S124)</f>
        <v>1</v>
      </c>
      <c r="AM124" s="73">
        <f>SUM(H125:S125)</f>
        <v>0.60000000000000009</v>
      </c>
      <c r="AN124" s="72">
        <f>+AM124/AL124</f>
        <v>0.60000000000000009</v>
      </c>
    </row>
    <row r="125" spans="1:40" s="30" customFormat="1" ht="44.25" customHeight="1" x14ac:dyDescent="0.3">
      <c r="A125" s="103"/>
      <c r="B125" s="103"/>
      <c r="C125" s="103"/>
      <c r="D125" s="74"/>
      <c r="E125" s="103"/>
      <c r="F125" s="103"/>
      <c r="G125" s="37" t="s">
        <v>107</v>
      </c>
      <c r="H125" s="38">
        <v>0</v>
      </c>
      <c r="I125" s="38">
        <v>0</v>
      </c>
      <c r="J125" s="38">
        <v>0</v>
      </c>
      <c r="K125" s="38">
        <v>0</v>
      </c>
      <c r="L125" s="38">
        <v>0</v>
      </c>
      <c r="M125" s="38">
        <v>0.2</v>
      </c>
      <c r="N125" s="139">
        <v>0</v>
      </c>
      <c r="O125" s="139">
        <v>0</v>
      </c>
      <c r="P125" s="139">
        <v>0</v>
      </c>
      <c r="Q125" s="139">
        <v>0</v>
      </c>
      <c r="R125" s="139">
        <v>0</v>
      </c>
      <c r="S125" s="139">
        <v>0.4</v>
      </c>
      <c r="T125" s="49">
        <f t="shared" ref="T125" si="405">SUM(H125:S125)</f>
        <v>0.60000000000000009</v>
      </c>
      <c r="U125" s="74"/>
      <c r="V125" s="74"/>
      <c r="W125" s="73"/>
      <c r="X125" s="73"/>
      <c r="Y125" s="73"/>
      <c r="Z125" s="73"/>
      <c r="AA125" s="73"/>
      <c r="AB125" s="84"/>
      <c r="AC125" s="83"/>
      <c r="AD125" s="73"/>
      <c r="AE125" s="84"/>
      <c r="AF125" s="83"/>
      <c r="AG125" s="73"/>
      <c r="AH125" s="84"/>
      <c r="AI125" s="73"/>
      <c r="AJ125" s="73"/>
      <c r="AK125" s="73"/>
      <c r="AL125" s="73"/>
      <c r="AM125" s="73"/>
      <c r="AN125" s="72"/>
    </row>
    <row r="126" spans="1:40" s="30" customFormat="1" ht="44.25" customHeight="1" x14ac:dyDescent="0.3">
      <c r="A126" s="103"/>
      <c r="B126" s="103"/>
      <c r="C126" s="103"/>
      <c r="D126" s="74"/>
      <c r="E126" s="103"/>
      <c r="F126" s="103"/>
      <c r="G126" s="37" t="s">
        <v>108</v>
      </c>
      <c r="H126" s="126">
        <v>0</v>
      </c>
      <c r="I126" s="126">
        <v>0</v>
      </c>
      <c r="J126" s="126">
        <v>0</v>
      </c>
      <c r="K126" s="126">
        <v>0</v>
      </c>
      <c r="L126" s="126">
        <v>0</v>
      </c>
      <c r="M126" s="126">
        <v>0.2</v>
      </c>
      <c r="N126" s="125">
        <f t="shared" ref="N126:O126" si="406">+N125/N124</f>
        <v>0</v>
      </c>
      <c r="O126" s="126">
        <v>0</v>
      </c>
      <c r="P126" s="126">
        <v>0</v>
      </c>
      <c r="Q126" s="126">
        <v>0</v>
      </c>
      <c r="R126" s="126">
        <v>0</v>
      </c>
      <c r="S126" s="125">
        <f t="shared" ref="S126" si="407">+S125/S124</f>
        <v>0.66666666666666674</v>
      </c>
      <c r="T126" s="127">
        <f>+T125/T124</f>
        <v>0.60000000000000009</v>
      </c>
      <c r="U126" s="74"/>
      <c r="V126" s="74"/>
      <c r="W126" s="73"/>
      <c r="X126" s="73"/>
      <c r="Y126" s="73"/>
      <c r="Z126" s="73"/>
      <c r="AA126" s="73"/>
      <c r="AB126" s="84"/>
      <c r="AC126" s="83"/>
      <c r="AD126" s="73"/>
      <c r="AE126" s="84"/>
      <c r="AF126" s="83"/>
      <c r="AG126" s="73"/>
      <c r="AH126" s="84"/>
      <c r="AI126" s="73"/>
      <c r="AJ126" s="73"/>
      <c r="AK126" s="73"/>
      <c r="AL126" s="73"/>
      <c r="AM126" s="73"/>
      <c r="AN126" s="72"/>
    </row>
    <row r="127" spans="1:40" s="30" customFormat="1" ht="44.25" customHeight="1" x14ac:dyDescent="0.3">
      <c r="A127" s="103"/>
      <c r="B127" s="103"/>
      <c r="C127" s="103"/>
      <c r="D127" s="74"/>
      <c r="E127" s="103"/>
      <c r="F127" s="103"/>
      <c r="G127" s="37" t="s">
        <v>109</v>
      </c>
      <c r="H127" s="38" t="s">
        <v>110</v>
      </c>
      <c r="I127" s="38" t="s">
        <v>110</v>
      </c>
      <c r="J127" s="38" t="s">
        <v>110</v>
      </c>
      <c r="K127" s="38" t="s">
        <v>110</v>
      </c>
      <c r="L127" s="38" t="s">
        <v>110</v>
      </c>
      <c r="M127" s="38" t="s">
        <v>110</v>
      </c>
      <c r="N127" s="38" t="s">
        <v>282</v>
      </c>
      <c r="O127" s="38" t="s">
        <v>110</v>
      </c>
      <c r="P127" s="38" t="s">
        <v>110</v>
      </c>
      <c r="Q127" s="38" t="s">
        <v>110</v>
      </c>
      <c r="R127" s="38" t="s">
        <v>110</v>
      </c>
      <c r="S127" s="68" t="s">
        <v>283</v>
      </c>
      <c r="T127" s="49" t="s">
        <v>110</v>
      </c>
      <c r="U127" s="74"/>
      <c r="V127" s="74"/>
      <c r="W127" s="73"/>
      <c r="X127" s="73"/>
      <c r="Y127" s="73"/>
      <c r="Z127" s="73"/>
      <c r="AA127" s="73"/>
      <c r="AB127" s="84"/>
      <c r="AC127" s="83"/>
      <c r="AD127" s="73"/>
      <c r="AE127" s="84"/>
      <c r="AF127" s="83"/>
      <c r="AG127" s="73"/>
      <c r="AH127" s="84"/>
      <c r="AI127" s="73"/>
      <c r="AJ127" s="73"/>
      <c r="AK127" s="73"/>
      <c r="AL127" s="73"/>
      <c r="AM127" s="73"/>
      <c r="AN127" s="72"/>
    </row>
    <row r="128" spans="1:40" s="1" customFormat="1" ht="44.25" customHeight="1" x14ac:dyDescent="0.3">
      <c r="A128" s="103" t="s">
        <v>183</v>
      </c>
      <c r="B128" s="103" t="s">
        <v>43</v>
      </c>
      <c r="C128" s="103" t="s">
        <v>15</v>
      </c>
      <c r="D128" s="74">
        <v>31</v>
      </c>
      <c r="E128" s="103" t="s">
        <v>284</v>
      </c>
      <c r="F128" s="103" t="s">
        <v>15</v>
      </c>
      <c r="G128" s="37" t="s">
        <v>106</v>
      </c>
      <c r="H128" s="125">
        <v>0</v>
      </c>
      <c r="I128" s="125">
        <v>0.5</v>
      </c>
      <c r="J128" s="125">
        <v>0</v>
      </c>
      <c r="K128" s="125">
        <v>0</v>
      </c>
      <c r="L128" s="125">
        <v>0</v>
      </c>
      <c r="M128" s="125">
        <v>0</v>
      </c>
      <c r="N128" s="125">
        <v>0.5</v>
      </c>
      <c r="O128" s="128">
        <v>0</v>
      </c>
      <c r="P128" s="128">
        <v>0</v>
      </c>
      <c r="Q128" s="129">
        <v>0</v>
      </c>
      <c r="R128" s="129">
        <v>0</v>
      </c>
      <c r="S128" s="128">
        <v>0</v>
      </c>
      <c r="T128" s="127">
        <f t="shared" ref="T128" si="408">SUM(H128:S128)</f>
        <v>1</v>
      </c>
      <c r="U128" s="74" t="s">
        <v>285</v>
      </c>
      <c r="V128" s="74" t="s">
        <v>286</v>
      </c>
      <c r="W128" s="73">
        <f t="shared" ref="W128" si="409">SUM(H128:J128)</f>
        <v>0.5</v>
      </c>
      <c r="X128" s="73">
        <f t="shared" ref="X128" si="410">SUM(H129:J129)</f>
        <v>0.5</v>
      </c>
      <c r="Y128" s="73">
        <f t="shared" ref="Y128" si="411">SUM(H129:J129)/SUM(H128:J128)</f>
        <v>1</v>
      </c>
      <c r="Z128" s="73" t="s">
        <v>146</v>
      </c>
      <c r="AA128" s="73" t="s">
        <v>146</v>
      </c>
      <c r="AB128" s="73" t="s">
        <v>146</v>
      </c>
      <c r="AC128" s="83">
        <f t="shared" ref="AC128" si="412">SUM(N128:P128)</f>
        <v>0.5</v>
      </c>
      <c r="AD128" s="73">
        <f t="shared" ref="AD128" si="413">SUM(N129:P129)</f>
        <v>0.5</v>
      </c>
      <c r="AE128" s="84">
        <f t="shared" ref="AE128" si="414">SUM(N129:P129)/SUM(N128:P128)</f>
        <v>1</v>
      </c>
      <c r="AF128" s="112" t="s">
        <v>593</v>
      </c>
      <c r="AG128" s="112" t="s">
        <v>593</v>
      </c>
      <c r="AH128" s="112" t="s">
        <v>593</v>
      </c>
      <c r="AI128" s="73">
        <f>SUM(H128:M128)</f>
        <v>0.5</v>
      </c>
      <c r="AJ128" s="73">
        <f>SUM(H129:M129)</f>
        <v>0.5</v>
      </c>
      <c r="AK128" s="73">
        <f>+AJ128/AI128</f>
        <v>1</v>
      </c>
      <c r="AL128" s="73">
        <f>SUM(H128:S128)</f>
        <v>1</v>
      </c>
      <c r="AM128" s="73">
        <f>SUM(H129:S129)</f>
        <v>1</v>
      </c>
      <c r="AN128" s="72">
        <f>+AM128/AL128</f>
        <v>1</v>
      </c>
    </row>
    <row r="129" spans="1:40" s="30" customFormat="1" ht="44.25" customHeight="1" x14ac:dyDescent="0.3">
      <c r="A129" s="103"/>
      <c r="B129" s="103"/>
      <c r="C129" s="103"/>
      <c r="D129" s="74"/>
      <c r="E129" s="103"/>
      <c r="F129" s="103"/>
      <c r="G129" s="37" t="s">
        <v>107</v>
      </c>
      <c r="H129" s="38">
        <v>0</v>
      </c>
      <c r="I129" s="38">
        <v>0.5</v>
      </c>
      <c r="J129" s="138">
        <v>0</v>
      </c>
      <c r="K129" s="138">
        <v>0</v>
      </c>
      <c r="L129" s="38">
        <v>0</v>
      </c>
      <c r="M129" s="67">
        <v>0</v>
      </c>
      <c r="N129" s="38">
        <v>0.5</v>
      </c>
      <c r="O129" s="67">
        <v>0</v>
      </c>
      <c r="P129" s="67">
        <v>0</v>
      </c>
      <c r="Q129" s="67">
        <v>0</v>
      </c>
      <c r="R129" s="67">
        <v>0</v>
      </c>
      <c r="S129" s="67">
        <v>0</v>
      </c>
      <c r="T129" s="49">
        <f t="shared" ref="T129" si="415">SUM(H129:S129)</f>
        <v>1</v>
      </c>
      <c r="U129" s="74"/>
      <c r="V129" s="74"/>
      <c r="W129" s="73"/>
      <c r="X129" s="73"/>
      <c r="Y129" s="73"/>
      <c r="Z129" s="73"/>
      <c r="AA129" s="73"/>
      <c r="AB129" s="73"/>
      <c r="AC129" s="83"/>
      <c r="AD129" s="73"/>
      <c r="AE129" s="84"/>
      <c r="AF129" s="112"/>
      <c r="AG129" s="112"/>
      <c r="AH129" s="112"/>
      <c r="AI129" s="73"/>
      <c r="AJ129" s="73"/>
      <c r="AK129" s="73"/>
      <c r="AL129" s="73"/>
      <c r="AM129" s="73"/>
      <c r="AN129" s="72"/>
    </row>
    <row r="130" spans="1:40" s="30" customFormat="1" ht="44.25" customHeight="1" x14ac:dyDescent="0.3">
      <c r="A130" s="103"/>
      <c r="B130" s="103"/>
      <c r="C130" s="103"/>
      <c r="D130" s="74"/>
      <c r="E130" s="103"/>
      <c r="F130" s="103"/>
      <c r="G130" s="37" t="s">
        <v>108</v>
      </c>
      <c r="H130" s="126">
        <v>0</v>
      </c>
      <c r="I130" s="126">
        <f t="shared" ref="I130" si="416">+I129/I128</f>
        <v>1</v>
      </c>
      <c r="J130" s="126">
        <v>0</v>
      </c>
      <c r="K130" s="126">
        <v>0</v>
      </c>
      <c r="L130" s="126">
        <v>0</v>
      </c>
      <c r="M130" s="126">
        <v>0</v>
      </c>
      <c r="N130" s="125">
        <f t="shared" ref="M130:O130" si="417">+N129/N128</f>
        <v>1</v>
      </c>
      <c r="O130" s="126">
        <v>0</v>
      </c>
      <c r="P130" s="126">
        <v>0</v>
      </c>
      <c r="Q130" s="126">
        <v>0</v>
      </c>
      <c r="R130" s="126">
        <v>0</v>
      </c>
      <c r="S130" s="126">
        <v>0</v>
      </c>
      <c r="T130" s="127">
        <f>+T129/T128</f>
        <v>1</v>
      </c>
      <c r="U130" s="74"/>
      <c r="V130" s="74"/>
      <c r="W130" s="73"/>
      <c r="X130" s="73"/>
      <c r="Y130" s="73"/>
      <c r="Z130" s="73"/>
      <c r="AA130" s="73"/>
      <c r="AB130" s="73"/>
      <c r="AC130" s="83"/>
      <c r="AD130" s="73"/>
      <c r="AE130" s="84"/>
      <c r="AF130" s="112"/>
      <c r="AG130" s="112"/>
      <c r="AH130" s="112"/>
      <c r="AI130" s="73"/>
      <c r="AJ130" s="73"/>
      <c r="AK130" s="73"/>
      <c r="AL130" s="73"/>
      <c r="AM130" s="73"/>
      <c r="AN130" s="72"/>
    </row>
    <row r="131" spans="1:40" s="1" customFormat="1" ht="44.25" customHeight="1" x14ac:dyDescent="0.3">
      <c r="A131" s="103"/>
      <c r="B131" s="103"/>
      <c r="C131" s="103"/>
      <c r="D131" s="74"/>
      <c r="E131" s="103"/>
      <c r="F131" s="103"/>
      <c r="G131" s="37" t="s">
        <v>109</v>
      </c>
      <c r="H131" s="68" t="s">
        <v>110</v>
      </c>
      <c r="I131" s="68" t="s">
        <v>287</v>
      </c>
      <c r="J131" s="68" t="s">
        <v>110</v>
      </c>
      <c r="K131" s="68" t="s">
        <v>110</v>
      </c>
      <c r="L131" s="68" t="s">
        <v>110</v>
      </c>
      <c r="M131" s="117" t="s">
        <v>110</v>
      </c>
      <c r="N131" s="68" t="s">
        <v>287</v>
      </c>
      <c r="O131" s="118" t="s">
        <v>110</v>
      </c>
      <c r="P131" s="118" t="s">
        <v>110</v>
      </c>
      <c r="Q131" s="118" t="s">
        <v>110</v>
      </c>
      <c r="R131" s="118" t="s">
        <v>110</v>
      </c>
      <c r="S131" s="68" t="s">
        <v>110</v>
      </c>
      <c r="T131" s="49" t="s">
        <v>110</v>
      </c>
      <c r="U131" s="74"/>
      <c r="V131" s="74"/>
      <c r="W131" s="73"/>
      <c r="X131" s="73"/>
      <c r="Y131" s="73"/>
      <c r="Z131" s="73"/>
      <c r="AA131" s="73"/>
      <c r="AB131" s="73"/>
      <c r="AC131" s="83"/>
      <c r="AD131" s="73"/>
      <c r="AE131" s="84"/>
      <c r="AF131" s="112"/>
      <c r="AG131" s="112"/>
      <c r="AH131" s="112"/>
      <c r="AI131" s="73"/>
      <c r="AJ131" s="73"/>
      <c r="AK131" s="73"/>
      <c r="AL131" s="73"/>
      <c r="AM131" s="73"/>
      <c r="AN131" s="72"/>
    </row>
    <row r="132" spans="1:40" s="1" customFormat="1" ht="44.25" customHeight="1" x14ac:dyDescent="0.3">
      <c r="A132" s="103" t="s">
        <v>183</v>
      </c>
      <c r="B132" s="103" t="s">
        <v>43</v>
      </c>
      <c r="C132" s="103" t="s">
        <v>15</v>
      </c>
      <c r="D132" s="74">
        <v>32</v>
      </c>
      <c r="E132" s="103" t="s">
        <v>288</v>
      </c>
      <c r="F132" s="103" t="s">
        <v>15</v>
      </c>
      <c r="G132" s="37" t="s">
        <v>106</v>
      </c>
      <c r="H132" s="125">
        <v>0</v>
      </c>
      <c r="I132" s="125">
        <v>0</v>
      </c>
      <c r="J132" s="125">
        <v>0</v>
      </c>
      <c r="K132" s="125">
        <v>1</v>
      </c>
      <c r="L132" s="125">
        <v>0</v>
      </c>
      <c r="M132" s="125">
        <v>0</v>
      </c>
      <c r="N132" s="128">
        <v>0</v>
      </c>
      <c r="O132" s="128">
        <v>0</v>
      </c>
      <c r="P132" s="128">
        <v>0</v>
      </c>
      <c r="Q132" s="129">
        <v>0</v>
      </c>
      <c r="R132" s="129">
        <v>0</v>
      </c>
      <c r="S132" s="128">
        <v>0</v>
      </c>
      <c r="T132" s="127">
        <f t="shared" ref="T132" si="418">SUM(H132:S132)</f>
        <v>1</v>
      </c>
      <c r="U132" s="74" t="s">
        <v>289</v>
      </c>
      <c r="V132" s="74" t="s">
        <v>290</v>
      </c>
      <c r="W132" s="73" t="s">
        <v>146</v>
      </c>
      <c r="X132" s="73" t="s">
        <v>146</v>
      </c>
      <c r="Y132" s="73" t="s">
        <v>146</v>
      </c>
      <c r="Z132" s="73">
        <f t="shared" ref="Z132" si="419">SUM(K132:M132)</f>
        <v>1</v>
      </c>
      <c r="AA132" s="73">
        <f t="shared" ref="AA132" si="420">SUM(K133:M133)</f>
        <v>1</v>
      </c>
      <c r="AB132" s="84">
        <f t="shared" ref="AB132" si="421">SUM(K133:M133)/SUM(K132:M132)</f>
        <v>1</v>
      </c>
      <c r="AC132" s="112" t="s">
        <v>291</v>
      </c>
      <c r="AD132" s="112" t="s">
        <v>291</v>
      </c>
      <c r="AE132" s="112" t="s">
        <v>291</v>
      </c>
      <c r="AF132" s="112" t="s">
        <v>291</v>
      </c>
      <c r="AG132" s="112" t="s">
        <v>291</v>
      </c>
      <c r="AH132" s="112" t="s">
        <v>291</v>
      </c>
      <c r="AI132" s="73">
        <f>SUM(H132:M132)</f>
        <v>1</v>
      </c>
      <c r="AJ132" s="73">
        <f>SUM(H133:M133)</f>
        <v>1</v>
      </c>
      <c r="AK132" s="73">
        <f>+AJ132/AI132</f>
        <v>1</v>
      </c>
      <c r="AL132" s="73">
        <f>SUM(H132:S132)</f>
        <v>1</v>
      </c>
      <c r="AM132" s="73">
        <f>SUM(H133:S133)</f>
        <v>1</v>
      </c>
      <c r="AN132" s="72">
        <f>+AM132/AL132</f>
        <v>1</v>
      </c>
    </row>
    <row r="133" spans="1:40" s="30" customFormat="1" ht="44.25" customHeight="1" x14ac:dyDescent="0.3">
      <c r="A133" s="103"/>
      <c r="B133" s="103"/>
      <c r="C133" s="103"/>
      <c r="D133" s="74"/>
      <c r="E133" s="103"/>
      <c r="F133" s="103"/>
      <c r="G133" s="37" t="s">
        <v>107</v>
      </c>
      <c r="H133" s="38">
        <v>0</v>
      </c>
      <c r="I133" s="38">
        <v>0</v>
      </c>
      <c r="J133" s="138">
        <v>0</v>
      </c>
      <c r="K133" s="138">
        <v>1</v>
      </c>
      <c r="L133" s="38">
        <v>0</v>
      </c>
      <c r="M133" s="67">
        <v>0</v>
      </c>
      <c r="N133" s="67">
        <v>0</v>
      </c>
      <c r="O133" s="67">
        <v>0</v>
      </c>
      <c r="P133" s="67">
        <v>0</v>
      </c>
      <c r="Q133" s="67">
        <v>0</v>
      </c>
      <c r="R133" s="67">
        <v>0</v>
      </c>
      <c r="S133" s="67">
        <v>0</v>
      </c>
      <c r="T133" s="49">
        <f t="shared" ref="T133" si="422">SUM(H133:S133)</f>
        <v>1</v>
      </c>
      <c r="U133" s="74"/>
      <c r="V133" s="74"/>
      <c r="W133" s="73"/>
      <c r="X133" s="73"/>
      <c r="Y133" s="73"/>
      <c r="Z133" s="73"/>
      <c r="AA133" s="73"/>
      <c r="AB133" s="84"/>
      <c r="AC133" s="112"/>
      <c r="AD133" s="112"/>
      <c r="AE133" s="112"/>
      <c r="AF133" s="112"/>
      <c r="AG133" s="112"/>
      <c r="AH133" s="112"/>
      <c r="AI133" s="73"/>
      <c r="AJ133" s="73"/>
      <c r="AK133" s="73"/>
      <c r="AL133" s="73"/>
      <c r="AM133" s="73"/>
      <c r="AN133" s="72"/>
    </row>
    <row r="134" spans="1:40" s="30" customFormat="1" ht="44.25" customHeight="1" x14ac:dyDescent="0.3">
      <c r="A134" s="103"/>
      <c r="B134" s="103"/>
      <c r="C134" s="103"/>
      <c r="D134" s="74"/>
      <c r="E134" s="103"/>
      <c r="F134" s="103"/>
      <c r="G134" s="37" t="s">
        <v>108</v>
      </c>
      <c r="H134" s="126">
        <v>0</v>
      </c>
      <c r="I134" s="126">
        <v>0</v>
      </c>
      <c r="J134" s="126">
        <v>0</v>
      </c>
      <c r="K134" s="126">
        <f t="shared" ref="K134" si="423">+K133/K132</f>
        <v>1</v>
      </c>
      <c r="L134" s="125">
        <v>0</v>
      </c>
      <c r="M134" s="126">
        <v>0</v>
      </c>
      <c r="N134" s="126">
        <v>0</v>
      </c>
      <c r="O134" s="126">
        <v>0</v>
      </c>
      <c r="P134" s="126">
        <v>0</v>
      </c>
      <c r="Q134" s="126">
        <v>0</v>
      </c>
      <c r="R134" s="126">
        <v>0</v>
      </c>
      <c r="S134" s="126">
        <v>0</v>
      </c>
      <c r="T134" s="127">
        <f>+T133/T132</f>
        <v>1</v>
      </c>
      <c r="U134" s="74"/>
      <c r="V134" s="74"/>
      <c r="W134" s="73"/>
      <c r="X134" s="73"/>
      <c r="Y134" s="73"/>
      <c r="Z134" s="73"/>
      <c r="AA134" s="73"/>
      <c r="AB134" s="84"/>
      <c r="AC134" s="112"/>
      <c r="AD134" s="112"/>
      <c r="AE134" s="112"/>
      <c r="AF134" s="112"/>
      <c r="AG134" s="112"/>
      <c r="AH134" s="112"/>
      <c r="AI134" s="73"/>
      <c r="AJ134" s="73"/>
      <c r="AK134" s="73"/>
      <c r="AL134" s="73"/>
      <c r="AM134" s="73"/>
      <c r="AN134" s="72"/>
    </row>
    <row r="135" spans="1:40" s="1" customFormat="1" ht="44.25" customHeight="1" x14ac:dyDescent="0.3">
      <c r="A135" s="103"/>
      <c r="B135" s="103"/>
      <c r="C135" s="103"/>
      <c r="D135" s="74"/>
      <c r="E135" s="103"/>
      <c r="F135" s="103"/>
      <c r="G135" s="37" t="s">
        <v>109</v>
      </c>
      <c r="H135" s="68" t="s">
        <v>110</v>
      </c>
      <c r="I135" s="68" t="s">
        <v>110</v>
      </c>
      <c r="J135" s="68" t="s">
        <v>110</v>
      </c>
      <c r="K135" s="68" t="s">
        <v>292</v>
      </c>
      <c r="L135" s="68" t="s">
        <v>110</v>
      </c>
      <c r="M135" s="68" t="s">
        <v>110</v>
      </c>
      <c r="N135" s="68" t="s">
        <v>110</v>
      </c>
      <c r="O135" s="68" t="s">
        <v>110</v>
      </c>
      <c r="P135" s="68" t="s">
        <v>110</v>
      </c>
      <c r="Q135" s="68" t="s">
        <v>110</v>
      </c>
      <c r="R135" s="68" t="s">
        <v>110</v>
      </c>
      <c r="S135" s="68" t="s">
        <v>110</v>
      </c>
      <c r="T135" s="49" t="s">
        <v>110</v>
      </c>
      <c r="U135" s="74"/>
      <c r="V135" s="74"/>
      <c r="W135" s="73"/>
      <c r="X135" s="73"/>
      <c r="Y135" s="73"/>
      <c r="Z135" s="73"/>
      <c r="AA135" s="73"/>
      <c r="AB135" s="84"/>
      <c r="AC135" s="112"/>
      <c r="AD135" s="112"/>
      <c r="AE135" s="112"/>
      <c r="AF135" s="112"/>
      <c r="AG135" s="112"/>
      <c r="AH135" s="112"/>
      <c r="AI135" s="73"/>
      <c r="AJ135" s="73"/>
      <c r="AK135" s="73"/>
      <c r="AL135" s="73"/>
      <c r="AM135" s="73"/>
      <c r="AN135" s="72"/>
    </row>
    <row r="136" spans="1:40" s="1" customFormat="1" ht="44.25" customHeight="1" x14ac:dyDescent="0.3">
      <c r="A136" s="103" t="s">
        <v>183</v>
      </c>
      <c r="B136" s="103" t="s">
        <v>41</v>
      </c>
      <c r="C136" s="103" t="s">
        <v>15</v>
      </c>
      <c r="D136" s="74">
        <v>33</v>
      </c>
      <c r="E136" s="103" t="s">
        <v>293</v>
      </c>
      <c r="F136" s="103" t="s">
        <v>15</v>
      </c>
      <c r="G136" s="37" t="s">
        <v>106</v>
      </c>
      <c r="H136" s="125">
        <v>0</v>
      </c>
      <c r="I136" s="125">
        <v>0</v>
      </c>
      <c r="J136" s="125">
        <v>0</v>
      </c>
      <c r="K136" s="125">
        <v>0</v>
      </c>
      <c r="L136" s="125">
        <v>0</v>
      </c>
      <c r="M136" s="125">
        <v>0.5</v>
      </c>
      <c r="N136" s="128">
        <v>0</v>
      </c>
      <c r="O136" s="128">
        <v>0</v>
      </c>
      <c r="P136" s="128">
        <v>0.5</v>
      </c>
      <c r="Q136" s="129">
        <v>0</v>
      </c>
      <c r="R136" s="129">
        <v>0</v>
      </c>
      <c r="S136" s="128">
        <v>0</v>
      </c>
      <c r="T136" s="127">
        <f t="shared" ref="T136" si="424">SUM(H136:S136)</f>
        <v>1</v>
      </c>
      <c r="U136" s="74" t="s">
        <v>294</v>
      </c>
      <c r="V136" s="74" t="s">
        <v>295</v>
      </c>
      <c r="W136" s="73" t="s">
        <v>146</v>
      </c>
      <c r="X136" s="73" t="s">
        <v>146</v>
      </c>
      <c r="Y136" s="73" t="s">
        <v>146</v>
      </c>
      <c r="Z136" s="73">
        <f t="shared" ref="Z136" si="425">SUM(K136:M136)</f>
        <v>0.5</v>
      </c>
      <c r="AA136" s="73">
        <f t="shared" ref="AA136" si="426">SUM(K137:M137)</f>
        <v>0.5</v>
      </c>
      <c r="AB136" s="84">
        <f t="shared" ref="AB136" si="427">SUM(K137:M137)/SUM(K136:M136)</f>
        <v>1</v>
      </c>
      <c r="AC136" s="83">
        <f t="shared" ref="AC136" si="428">SUM(N136:P136)</f>
        <v>0.5</v>
      </c>
      <c r="AD136" s="73">
        <f t="shared" ref="AD136" si="429">SUM(N137:P137)</f>
        <v>0.5</v>
      </c>
      <c r="AE136" s="84">
        <f t="shared" ref="AE136" si="430">SUM(N137:P137)/SUM(N136:P136)</f>
        <v>1</v>
      </c>
      <c r="AF136" s="112" t="s">
        <v>594</v>
      </c>
      <c r="AG136" s="112" t="s">
        <v>594</v>
      </c>
      <c r="AH136" s="112" t="s">
        <v>594</v>
      </c>
      <c r="AI136" s="73">
        <f>SUM(H136:M136)</f>
        <v>0.5</v>
      </c>
      <c r="AJ136" s="73">
        <f>SUM(H137:M137)</f>
        <v>0.5</v>
      </c>
      <c r="AK136" s="73">
        <f>+AJ136/AI136</f>
        <v>1</v>
      </c>
      <c r="AL136" s="73">
        <f>SUM(H136:S136)</f>
        <v>1</v>
      </c>
      <c r="AM136" s="73">
        <f>SUM(H137:S137)</f>
        <v>1</v>
      </c>
      <c r="AN136" s="72">
        <f>+AM136/AL136</f>
        <v>1</v>
      </c>
    </row>
    <row r="137" spans="1:40" s="30" customFormat="1" ht="44.25" customHeight="1" x14ac:dyDescent="0.3">
      <c r="A137" s="103"/>
      <c r="B137" s="103"/>
      <c r="C137" s="103"/>
      <c r="D137" s="74"/>
      <c r="E137" s="103"/>
      <c r="F137" s="103"/>
      <c r="G137" s="37" t="s">
        <v>107</v>
      </c>
      <c r="H137" s="38">
        <v>0</v>
      </c>
      <c r="I137" s="38">
        <v>0</v>
      </c>
      <c r="J137" s="138">
        <v>0</v>
      </c>
      <c r="K137" s="138">
        <v>0</v>
      </c>
      <c r="L137" s="38">
        <v>0</v>
      </c>
      <c r="M137" s="67">
        <v>0.5</v>
      </c>
      <c r="N137" s="138">
        <v>0</v>
      </c>
      <c r="O137" s="138">
        <v>0</v>
      </c>
      <c r="P137" s="139">
        <v>0.5</v>
      </c>
      <c r="Q137" s="138">
        <v>0</v>
      </c>
      <c r="R137" s="67">
        <v>0</v>
      </c>
      <c r="S137" s="67">
        <v>0</v>
      </c>
      <c r="T137" s="49">
        <f t="shared" ref="T137" si="431">SUM(H137:S137)</f>
        <v>1</v>
      </c>
      <c r="U137" s="74"/>
      <c r="V137" s="74"/>
      <c r="W137" s="73"/>
      <c r="X137" s="73"/>
      <c r="Y137" s="73"/>
      <c r="Z137" s="73"/>
      <c r="AA137" s="73"/>
      <c r="AB137" s="84"/>
      <c r="AC137" s="83"/>
      <c r="AD137" s="73"/>
      <c r="AE137" s="84"/>
      <c r="AF137" s="112"/>
      <c r="AG137" s="112"/>
      <c r="AH137" s="112"/>
      <c r="AI137" s="73"/>
      <c r="AJ137" s="73"/>
      <c r="AK137" s="73"/>
      <c r="AL137" s="73"/>
      <c r="AM137" s="73"/>
      <c r="AN137" s="72"/>
    </row>
    <row r="138" spans="1:40" s="30" customFormat="1" ht="44.25" customHeight="1" x14ac:dyDescent="0.3">
      <c r="A138" s="103"/>
      <c r="B138" s="103"/>
      <c r="C138" s="103"/>
      <c r="D138" s="74"/>
      <c r="E138" s="103"/>
      <c r="F138" s="103"/>
      <c r="G138" s="37" t="s">
        <v>108</v>
      </c>
      <c r="H138" s="126">
        <v>0</v>
      </c>
      <c r="I138" s="126">
        <v>0</v>
      </c>
      <c r="J138" s="126">
        <v>0</v>
      </c>
      <c r="K138" s="126">
        <v>0</v>
      </c>
      <c r="L138" s="126">
        <v>0</v>
      </c>
      <c r="M138" s="126">
        <f t="shared" ref="M138:O138" si="432">+M137/M136</f>
        <v>1</v>
      </c>
      <c r="N138" s="126">
        <v>0</v>
      </c>
      <c r="O138" s="126">
        <v>0</v>
      </c>
      <c r="P138" s="125">
        <f t="shared" ref="P138" si="433">+P137/P136</f>
        <v>1</v>
      </c>
      <c r="Q138" s="126">
        <v>0</v>
      </c>
      <c r="R138" s="126">
        <v>0</v>
      </c>
      <c r="S138" s="126">
        <v>0</v>
      </c>
      <c r="T138" s="127">
        <f>+T137/T136</f>
        <v>1</v>
      </c>
      <c r="U138" s="74"/>
      <c r="V138" s="74"/>
      <c r="W138" s="73"/>
      <c r="X138" s="73"/>
      <c r="Y138" s="73"/>
      <c r="Z138" s="73"/>
      <c r="AA138" s="73"/>
      <c r="AB138" s="84"/>
      <c r="AC138" s="83"/>
      <c r="AD138" s="73"/>
      <c r="AE138" s="84"/>
      <c r="AF138" s="112"/>
      <c r="AG138" s="112"/>
      <c r="AH138" s="112"/>
      <c r="AI138" s="73"/>
      <c r="AJ138" s="73"/>
      <c r="AK138" s="73"/>
      <c r="AL138" s="73"/>
      <c r="AM138" s="73"/>
      <c r="AN138" s="72"/>
    </row>
    <row r="139" spans="1:40" s="1" customFormat="1" ht="44.25" customHeight="1" x14ac:dyDescent="0.3">
      <c r="A139" s="103"/>
      <c r="B139" s="103"/>
      <c r="C139" s="103"/>
      <c r="D139" s="74"/>
      <c r="E139" s="103"/>
      <c r="F139" s="103"/>
      <c r="G139" s="37" t="s">
        <v>109</v>
      </c>
      <c r="H139" s="68" t="s">
        <v>110</v>
      </c>
      <c r="I139" s="68" t="s">
        <v>110</v>
      </c>
      <c r="J139" s="68" t="s">
        <v>110</v>
      </c>
      <c r="K139" s="68" t="s">
        <v>110</v>
      </c>
      <c r="L139" s="68" t="s">
        <v>110</v>
      </c>
      <c r="M139" s="68" t="s">
        <v>296</v>
      </c>
      <c r="N139" s="118" t="s">
        <v>110</v>
      </c>
      <c r="O139" s="118" t="s">
        <v>110</v>
      </c>
      <c r="P139" s="68" t="s">
        <v>296</v>
      </c>
      <c r="Q139" s="118" t="s">
        <v>110</v>
      </c>
      <c r="R139" s="118" t="s">
        <v>110</v>
      </c>
      <c r="S139" s="68" t="s">
        <v>110</v>
      </c>
      <c r="T139" s="49" t="s">
        <v>110</v>
      </c>
      <c r="U139" s="74"/>
      <c r="V139" s="74"/>
      <c r="W139" s="73"/>
      <c r="X139" s="73"/>
      <c r="Y139" s="73"/>
      <c r="Z139" s="73"/>
      <c r="AA139" s="73"/>
      <c r="AB139" s="84"/>
      <c r="AC139" s="83"/>
      <c r="AD139" s="73"/>
      <c r="AE139" s="84"/>
      <c r="AF139" s="112"/>
      <c r="AG139" s="112"/>
      <c r="AH139" s="112"/>
      <c r="AI139" s="73"/>
      <c r="AJ139" s="73"/>
      <c r="AK139" s="73"/>
      <c r="AL139" s="73"/>
      <c r="AM139" s="73"/>
      <c r="AN139" s="72"/>
    </row>
    <row r="140" spans="1:40" s="1" customFormat="1" ht="44.25" customHeight="1" x14ac:dyDescent="0.3">
      <c r="A140" s="103" t="s">
        <v>183</v>
      </c>
      <c r="B140" s="103" t="s">
        <v>45</v>
      </c>
      <c r="C140" s="103" t="s">
        <v>46</v>
      </c>
      <c r="D140" s="74">
        <v>34</v>
      </c>
      <c r="E140" s="103" t="s">
        <v>132</v>
      </c>
      <c r="F140" s="104" t="s">
        <v>54</v>
      </c>
      <c r="G140" s="37" t="s">
        <v>106</v>
      </c>
      <c r="H140" s="127">
        <v>0</v>
      </c>
      <c r="I140" s="127">
        <v>0.5</v>
      </c>
      <c r="J140" s="127">
        <v>0</v>
      </c>
      <c r="K140" s="127">
        <v>0</v>
      </c>
      <c r="L140" s="127">
        <v>0</v>
      </c>
      <c r="M140" s="127">
        <v>0</v>
      </c>
      <c r="N140" s="131">
        <v>0.5</v>
      </c>
      <c r="O140" s="131">
        <v>0</v>
      </c>
      <c r="P140" s="131">
        <v>0</v>
      </c>
      <c r="Q140" s="131">
        <v>0</v>
      </c>
      <c r="R140" s="131">
        <v>0</v>
      </c>
      <c r="S140" s="131">
        <v>0</v>
      </c>
      <c r="T140" s="127">
        <f>SUM(H140:S140)</f>
        <v>1</v>
      </c>
      <c r="U140" s="74" t="s">
        <v>297</v>
      </c>
      <c r="V140" s="74" t="s">
        <v>133</v>
      </c>
      <c r="W140" s="73">
        <f t="shared" ref="W140" si="434">SUM(H140:J140)</f>
        <v>0.5</v>
      </c>
      <c r="X140" s="73">
        <f t="shared" ref="X140" si="435">SUM(H141:J141)</f>
        <v>0.5</v>
      </c>
      <c r="Y140" s="73">
        <f t="shared" ref="Y140" si="436">SUM(H141:J141)/SUM(H140:J140)</f>
        <v>1</v>
      </c>
      <c r="Z140" s="73" t="s">
        <v>146</v>
      </c>
      <c r="AA140" s="73" t="s">
        <v>146</v>
      </c>
      <c r="AB140" s="73" t="s">
        <v>146</v>
      </c>
      <c r="AC140" s="83">
        <f t="shared" ref="AC140" si="437">SUM(N140:P140)</f>
        <v>0.5</v>
      </c>
      <c r="AD140" s="73">
        <f t="shared" ref="AD140" si="438">SUM(N141:P141)</f>
        <v>0.5</v>
      </c>
      <c r="AE140" s="84">
        <f t="shared" ref="AE140" si="439">SUM(N141:P141)/SUM(N140:P140)</f>
        <v>1</v>
      </c>
      <c r="AF140" s="112" t="s">
        <v>595</v>
      </c>
      <c r="AG140" s="112" t="s">
        <v>595</v>
      </c>
      <c r="AH140" s="112" t="s">
        <v>595</v>
      </c>
      <c r="AI140" s="73">
        <f>SUM(H140:M140)</f>
        <v>0.5</v>
      </c>
      <c r="AJ140" s="73">
        <f>SUM(H141:M141)</f>
        <v>0.5</v>
      </c>
      <c r="AK140" s="73">
        <f>+AJ140/AI140</f>
        <v>1</v>
      </c>
      <c r="AL140" s="73">
        <f>SUM(H140:S140)</f>
        <v>1</v>
      </c>
      <c r="AM140" s="73">
        <f>SUM(H141:S141)</f>
        <v>1</v>
      </c>
      <c r="AN140" s="72">
        <f>+AM140/AL140</f>
        <v>1</v>
      </c>
    </row>
    <row r="141" spans="1:40" s="30" customFormat="1" ht="44.25" customHeight="1" x14ac:dyDescent="0.3">
      <c r="A141" s="103"/>
      <c r="B141" s="103"/>
      <c r="C141" s="103"/>
      <c r="D141" s="74"/>
      <c r="E141" s="103"/>
      <c r="F141" s="103"/>
      <c r="G141" s="37" t="s">
        <v>107</v>
      </c>
      <c r="H141" s="38">
        <v>0</v>
      </c>
      <c r="I141" s="38">
        <v>0.5</v>
      </c>
      <c r="J141" s="38">
        <v>0</v>
      </c>
      <c r="K141" s="38">
        <v>0</v>
      </c>
      <c r="L141" s="38">
        <v>0</v>
      </c>
      <c r="M141" s="38">
        <v>0</v>
      </c>
      <c r="N141" s="139">
        <v>0.5</v>
      </c>
      <c r="O141" s="139">
        <v>0</v>
      </c>
      <c r="P141" s="139">
        <v>0</v>
      </c>
      <c r="Q141" s="139">
        <v>0</v>
      </c>
      <c r="R141" s="67">
        <v>0</v>
      </c>
      <c r="S141" s="67">
        <v>0</v>
      </c>
      <c r="T141" s="49">
        <f t="shared" ref="T141" si="440">SUM(H141:S141)</f>
        <v>1</v>
      </c>
      <c r="U141" s="74"/>
      <c r="V141" s="74"/>
      <c r="W141" s="73"/>
      <c r="X141" s="73"/>
      <c r="Y141" s="73"/>
      <c r="Z141" s="73"/>
      <c r="AA141" s="73"/>
      <c r="AB141" s="73"/>
      <c r="AC141" s="83"/>
      <c r="AD141" s="73"/>
      <c r="AE141" s="84"/>
      <c r="AF141" s="112"/>
      <c r="AG141" s="112"/>
      <c r="AH141" s="112"/>
      <c r="AI141" s="73"/>
      <c r="AJ141" s="73"/>
      <c r="AK141" s="73"/>
      <c r="AL141" s="73"/>
      <c r="AM141" s="73"/>
      <c r="AN141" s="72"/>
    </row>
    <row r="142" spans="1:40" s="30" customFormat="1" ht="44.25" customHeight="1" x14ac:dyDescent="0.3">
      <c r="A142" s="103"/>
      <c r="B142" s="103"/>
      <c r="C142" s="103"/>
      <c r="D142" s="74"/>
      <c r="E142" s="103"/>
      <c r="F142" s="103"/>
      <c r="G142" s="37" t="s">
        <v>108</v>
      </c>
      <c r="H142" s="126">
        <v>0</v>
      </c>
      <c r="I142" s="126">
        <f t="shared" ref="I142" si="441">+I141/I140</f>
        <v>1</v>
      </c>
      <c r="J142" s="126">
        <v>0</v>
      </c>
      <c r="K142" s="126">
        <v>0</v>
      </c>
      <c r="L142" s="126">
        <v>0</v>
      </c>
      <c r="M142" s="126">
        <v>0</v>
      </c>
      <c r="N142" s="125">
        <f t="shared" ref="M142:O142" si="442">+N141/N140</f>
        <v>1</v>
      </c>
      <c r="O142" s="126">
        <v>0</v>
      </c>
      <c r="P142" s="126">
        <v>0</v>
      </c>
      <c r="Q142" s="126">
        <v>0</v>
      </c>
      <c r="R142" s="126">
        <v>0</v>
      </c>
      <c r="S142" s="126">
        <v>0</v>
      </c>
      <c r="T142" s="127">
        <f>+T141/T140</f>
        <v>1</v>
      </c>
      <c r="U142" s="74"/>
      <c r="V142" s="74"/>
      <c r="W142" s="73"/>
      <c r="X142" s="73"/>
      <c r="Y142" s="73"/>
      <c r="Z142" s="73"/>
      <c r="AA142" s="73"/>
      <c r="AB142" s="73"/>
      <c r="AC142" s="83"/>
      <c r="AD142" s="73"/>
      <c r="AE142" s="84"/>
      <c r="AF142" s="112"/>
      <c r="AG142" s="112"/>
      <c r="AH142" s="112"/>
      <c r="AI142" s="73"/>
      <c r="AJ142" s="73"/>
      <c r="AK142" s="73"/>
      <c r="AL142" s="73"/>
      <c r="AM142" s="73"/>
      <c r="AN142" s="72"/>
    </row>
    <row r="143" spans="1:40" s="1" customFormat="1" ht="44.25" customHeight="1" x14ac:dyDescent="0.3">
      <c r="A143" s="103"/>
      <c r="B143" s="103"/>
      <c r="C143" s="103"/>
      <c r="D143" s="74"/>
      <c r="E143" s="103"/>
      <c r="F143" s="103"/>
      <c r="G143" s="37" t="s">
        <v>109</v>
      </c>
      <c r="H143" s="68" t="s">
        <v>110</v>
      </c>
      <c r="I143" s="10" t="s">
        <v>134</v>
      </c>
      <c r="J143" s="68" t="s">
        <v>110</v>
      </c>
      <c r="K143" s="68" t="s">
        <v>110</v>
      </c>
      <c r="L143" s="68" t="s">
        <v>110</v>
      </c>
      <c r="M143" s="68" t="s">
        <v>110</v>
      </c>
      <c r="N143" s="10" t="s">
        <v>135</v>
      </c>
      <c r="O143" s="68" t="s">
        <v>110</v>
      </c>
      <c r="P143" s="68" t="s">
        <v>110</v>
      </c>
      <c r="Q143" s="68" t="s">
        <v>110</v>
      </c>
      <c r="R143" s="68" t="s">
        <v>110</v>
      </c>
      <c r="S143" s="68" t="s">
        <v>110</v>
      </c>
      <c r="T143" s="49" t="s">
        <v>110</v>
      </c>
      <c r="U143" s="74"/>
      <c r="V143" s="74"/>
      <c r="W143" s="73"/>
      <c r="X143" s="73"/>
      <c r="Y143" s="73"/>
      <c r="Z143" s="73"/>
      <c r="AA143" s="73"/>
      <c r="AB143" s="73"/>
      <c r="AC143" s="83"/>
      <c r="AD143" s="73"/>
      <c r="AE143" s="84"/>
      <c r="AF143" s="112"/>
      <c r="AG143" s="112"/>
      <c r="AH143" s="112"/>
      <c r="AI143" s="73"/>
      <c r="AJ143" s="73"/>
      <c r="AK143" s="73"/>
      <c r="AL143" s="73"/>
      <c r="AM143" s="73"/>
      <c r="AN143" s="72"/>
    </row>
    <row r="144" spans="1:40" s="1" customFormat="1" ht="44.25" customHeight="1" x14ac:dyDescent="0.3">
      <c r="A144" s="103" t="s">
        <v>298</v>
      </c>
      <c r="B144" s="103" t="s">
        <v>49</v>
      </c>
      <c r="C144" s="103" t="s">
        <v>15</v>
      </c>
      <c r="D144" s="74">
        <v>35</v>
      </c>
      <c r="E144" s="103" t="s">
        <v>299</v>
      </c>
      <c r="F144" s="103" t="s">
        <v>15</v>
      </c>
      <c r="G144" s="37" t="s">
        <v>106</v>
      </c>
      <c r="H144" s="125">
        <v>0</v>
      </c>
      <c r="I144" s="125">
        <v>0</v>
      </c>
      <c r="J144" s="125">
        <v>0</v>
      </c>
      <c r="K144" s="125">
        <v>0</v>
      </c>
      <c r="L144" s="125">
        <v>0</v>
      </c>
      <c r="M144" s="125">
        <v>0</v>
      </c>
      <c r="N144" s="128">
        <v>0.5</v>
      </c>
      <c r="O144" s="128">
        <v>0.5</v>
      </c>
      <c r="P144" s="128">
        <v>0</v>
      </c>
      <c r="Q144" s="129">
        <v>0</v>
      </c>
      <c r="R144" s="129">
        <v>0</v>
      </c>
      <c r="S144" s="128">
        <v>0</v>
      </c>
      <c r="T144" s="127">
        <f t="shared" ref="T144:T145" si="443">SUM(H144:S144)</f>
        <v>1</v>
      </c>
      <c r="U144" s="74" t="s">
        <v>300</v>
      </c>
      <c r="V144" s="74" t="s">
        <v>301</v>
      </c>
      <c r="W144" s="73" t="s">
        <v>147</v>
      </c>
      <c r="X144" s="73" t="s">
        <v>147</v>
      </c>
      <c r="Y144" s="73" t="s">
        <v>147</v>
      </c>
      <c r="Z144" s="73" t="s">
        <v>147</v>
      </c>
      <c r="AA144" s="73" t="s">
        <v>147</v>
      </c>
      <c r="AB144" s="73" t="s">
        <v>147</v>
      </c>
      <c r="AC144" s="83">
        <f t="shared" ref="AC144" si="444">SUM(N144:P144)</f>
        <v>1</v>
      </c>
      <c r="AD144" s="73">
        <f t="shared" ref="AD144" si="445">SUM(N145:P145)</f>
        <v>1</v>
      </c>
      <c r="AE144" s="84">
        <f t="shared" ref="AE144" si="446">SUM(N145:P145)/SUM(N144:P144)</f>
        <v>1</v>
      </c>
      <c r="AF144" s="112" t="s">
        <v>596</v>
      </c>
      <c r="AG144" s="112" t="s">
        <v>596</v>
      </c>
      <c r="AH144" s="112" t="s">
        <v>596</v>
      </c>
      <c r="AI144" s="73" t="s">
        <v>147</v>
      </c>
      <c r="AJ144" s="73" t="s">
        <v>147</v>
      </c>
      <c r="AK144" s="73" t="s">
        <v>147</v>
      </c>
      <c r="AL144" s="73">
        <f>SUM(H144:S144)</f>
        <v>1</v>
      </c>
      <c r="AM144" s="73">
        <f>SUM(H145:S145)</f>
        <v>1</v>
      </c>
      <c r="AN144" s="72">
        <f>+AM144/AL144</f>
        <v>1</v>
      </c>
    </row>
    <row r="145" spans="1:40" s="30" customFormat="1" ht="44.25" customHeight="1" x14ac:dyDescent="0.3">
      <c r="A145" s="103"/>
      <c r="B145" s="103"/>
      <c r="C145" s="103"/>
      <c r="D145" s="74"/>
      <c r="E145" s="103"/>
      <c r="F145" s="103"/>
      <c r="G145" s="37" t="s">
        <v>107</v>
      </c>
      <c r="H145" s="38">
        <v>0</v>
      </c>
      <c r="I145" s="38">
        <v>0</v>
      </c>
      <c r="J145" s="138">
        <v>0</v>
      </c>
      <c r="K145" s="138">
        <v>0</v>
      </c>
      <c r="L145" s="38">
        <v>0</v>
      </c>
      <c r="M145" s="67">
        <v>0</v>
      </c>
      <c r="N145" s="139">
        <v>0.93</v>
      </c>
      <c r="O145" s="139">
        <v>7.0000000000000007E-2</v>
      </c>
      <c r="P145" s="67">
        <v>0</v>
      </c>
      <c r="Q145" s="67">
        <v>0</v>
      </c>
      <c r="R145" s="67">
        <v>0</v>
      </c>
      <c r="S145" s="67">
        <v>0</v>
      </c>
      <c r="T145" s="49">
        <f t="shared" si="443"/>
        <v>1</v>
      </c>
      <c r="U145" s="74"/>
      <c r="V145" s="74"/>
      <c r="W145" s="73"/>
      <c r="X145" s="73"/>
      <c r="Y145" s="73"/>
      <c r="Z145" s="73"/>
      <c r="AA145" s="73"/>
      <c r="AB145" s="73"/>
      <c r="AC145" s="83"/>
      <c r="AD145" s="73"/>
      <c r="AE145" s="84"/>
      <c r="AF145" s="112"/>
      <c r="AG145" s="112"/>
      <c r="AH145" s="112"/>
      <c r="AI145" s="73"/>
      <c r="AJ145" s="73"/>
      <c r="AK145" s="73"/>
      <c r="AL145" s="73"/>
      <c r="AM145" s="73"/>
      <c r="AN145" s="72"/>
    </row>
    <row r="146" spans="1:40" s="30" customFormat="1" ht="44.25" customHeight="1" x14ac:dyDescent="0.3">
      <c r="A146" s="103"/>
      <c r="B146" s="103"/>
      <c r="C146" s="103"/>
      <c r="D146" s="74"/>
      <c r="E146" s="103"/>
      <c r="F146" s="103"/>
      <c r="G146" s="37" t="s">
        <v>108</v>
      </c>
      <c r="H146" s="126">
        <v>0</v>
      </c>
      <c r="I146" s="126">
        <v>0</v>
      </c>
      <c r="J146" s="126">
        <v>0</v>
      </c>
      <c r="K146" s="126">
        <v>0</v>
      </c>
      <c r="L146" s="126">
        <v>0</v>
      </c>
      <c r="M146" s="126">
        <v>0</v>
      </c>
      <c r="N146" s="125">
        <f t="shared" ref="M146:O146" si="447">+N145/N144</f>
        <v>1.86</v>
      </c>
      <c r="O146" s="125">
        <f t="shared" si="447"/>
        <v>0.14000000000000001</v>
      </c>
      <c r="P146" s="126">
        <v>0</v>
      </c>
      <c r="Q146" s="126">
        <v>0</v>
      </c>
      <c r="R146" s="126">
        <v>0</v>
      </c>
      <c r="S146" s="126">
        <v>0</v>
      </c>
      <c r="T146" s="127">
        <f>+T145/T144</f>
        <v>1</v>
      </c>
      <c r="U146" s="74"/>
      <c r="V146" s="74"/>
      <c r="W146" s="73"/>
      <c r="X146" s="73"/>
      <c r="Y146" s="73"/>
      <c r="Z146" s="73"/>
      <c r="AA146" s="73"/>
      <c r="AB146" s="73"/>
      <c r="AC146" s="83"/>
      <c r="AD146" s="73"/>
      <c r="AE146" s="84"/>
      <c r="AF146" s="112"/>
      <c r="AG146" s="112"/>
      <c r="AH146" s="112"/>
      <c r="AI146" s="73"/>
      <c r="AJ146" s="73"/>
      <c r="AK146" s="73"/>
      <c r="AL146" s="73"/>
      <c r="AM146" s="73"/>
      <c r="AN146" s="72"/>
    </row>
    <row r="147" spans="1:40" s="1" customFormat="1" ht="44.25" customHeight="1" x14ac:dyDescent="0.3">
      <c r="A147" s="103"/>
      <c r="B147" s="103"/>
      <c r="C147" s="103"/>
      <c r="D147" s="74"/>
      <c r="E147" s="103"/>
      <c r="F147" s="103"/>
      <c r="G147" s="37" t="s">
        <v>109</v>
      </c>
      <c r="H147" s="68" t="s">
        <v>110</v>
      </c>
      <c r="I147" s="68" t="s">
        <v>110</v>
      </c>
      <c r="J147" s="68" t="s">
        <v>110</v>
      </c>
      <c r="K147" s="68" t="s">
        <v>110</v>
      </c>
      <c r="L147" s="68" t="s">
        <v>110</v>
      </c>
      <c r="M147" s="68" t="s">
        <v>110</v>
      </c>
      <c r="N147" s="118" t="s">
        <v>302</v>
      </c>
      <c r="O147" s="118" t="s">
        <v>302</v>
      </c>
      <c r="P147" s="68" t="s">
        <v>110</v>
      </c>
      <c r="Q147" s="68" t="s">
        <v>110</v>
      </c>
      <c r="R147" s="68" t="s">
        <v>110</v>
      </c>
      <c r="S147" s="68" t="s">
        <v>110</v>
      </c>
      <c r="T147" s="49" t="s">
        <v>110</v>
      </c>
      <c r="U147" s="74"/>
      <c r="V147" s="74"/>
      <c r="W147" s="73"/>
      <c r="X147" s="73"/>
      <c r="Y147" s="73"/>
      <c r="Z147" s="73"/>
      <c r="AA147" s="73"/>
      <c r="AB147" s="73"/>
      <c r="AC147" s="83"/>
      <c r="AD147" s="73"/>
      <c r="AE147" s="84"/>
      <c r="AF147" s="112"/>
      <c r="AG147" s="112"/>
      <c r="AH147" s="112"/>
      <c r="AI147" s="73"/>
      <c r="AJ147" s="73"/>
      <c r="AK147" s="73"/>
      <c r="AL147" s="73"/>
      <c r="AM147" s="73"/>
      <c r="AN147" s="72"/>
    </row>
    <row r="148" spans="1:40" s="1" customFormat="1" ht="44.25" customHeight="1" x14ac:dyDescent="0.3">
      <c r="A148" s="103" t="s">
        <v>303</v>
      </c>
      <c r="B148" s="103" t="s">
        <v>52</v>
      </c>
      <c r="C148" s="103" t="s">
        <v>125</v>
      </c>
      <c r="D148" s="75">
        <v>37</v>
      </c>
      <c r="E148" s="103" t="s">
        <v>304</v>
      </c>
      <c r="F148" s="74" t="s">
        <v>125</v>
      </c>
      <c r="G148" s="37" t="s">
        <v>106</v>
      </c>
      <c r="H148" s="125">
        <v>0</v>
      </c>
      <c r="I148" s="125">
        <v>0</v>
      </c>
      <c r="J148" s="125">
        <v>0</v>
      </c>
      <c r="K148" s="125">
        <v>0</v>
      </c>
      <c r="L148" s="125">
        <v>0</v>
      </c>
      <c r="M148" s="125">
        <v>0.3</v>
      </c>
      <c r="N148" s="125">
        <v>0</v>
      </c>
      <c r="O148" s="125">
        <v>0</v>
      </c>
      <c r="P148" s="125">
        <v>0</v>
      </c>
      <c r="Q148" s="125">
        <v>0</v>
      </c>
      <c r="R148" s="125">
        <v>0</v>
      </c>
      <c r="S148" s="125">
        <v>0.7</v>
      </c>
      <c r="T148" s="127">
        <f t="shared" ref="T148:T149" si="448">SUM(H148:S148)</f>
        <v>1</v>
      </c>
      <c r="U148" s="74" t="s">
        <v>566</v>
      </c>
      <c r="V148" s="74" t="s">
        <v>305</v>
      </c>
      <c r="W148" s="73" t="s">
        <v>146</v>
      </c>
      <c r="X148" s="73" t="s">
        <v>146</v>
      </c>
      <c r="Y148" s="73" t="s">
        <v>146</v>
      </c>
      <c r="Z148" s="73">
        <f t="shared" ref="Z148" si="449">SUM(K148:M148)</f>
        <v>0.3</v>
      </c>
      <c r="AA148" s="73">
        <f t="shared" ref="AA148" si="450">SUM(K149:M149)</f>
        <v>0.1</v>
      </c>
      <c r="AB148" s="84">
        <f t="shared" ref="AB148" si="451">SUM(K149:M149)/SUM(K148:M148)</f>
        <v>0.33333333333333337</v>
      </c>
      <c r="AC148" s="112" t="s">
        <v>147</v>
      </c>
      <c r="AD148" s="112" t="s">
        <v>147</v>
      </c>
      <c r="AE148" s="112" t="s">
        <v>147</v>
      </c>
      <c r="AF148" s="83">
        <f t="shared" ref="AF148" si="452">SUM(Q148:S148)</f>
        <v>0.7</v>
      </c>
      <c r="AG148" s="73">
        <f t="shared" ref="AG148" si="453">SUM(Q149:S149)</f>
        <v>0.9</v>
      </c>
      <c r="AH148" s="84">
        <f t="shared" ref="AH148" si="454">SUM(Q149:S149)/SUM(Q148:S148)</f>
        <v>1.2857142857142858</v>
      </c>
      <c r="AI148" s="73">
        <f>SUM(H148:M148)</f>
        <v>0.3</v>
      </c>
      <c r="AJ148" s="73">
        <f>SUM(H149:M149)</f>
        <v>0.1</v>
      </c>
      <c r="AK148" s="73">
        <f>+AJ148/AI148</f>
        <v>0.33333333333333337</v>
      </c>
      <c r="AL148" s="73">
        <f>SUM(H148:S148)</f>
        <v>1</v>
      </c>
      <c r="AM148" s="73">
        <f>SUM(H149:S149)</f>
        <v>1</v>
      </c>
      <c r="AN148" s="72">
        <f>+AM148/AL148</f>
        <v>1</v>
      </c>
    </row>
    <row r="149" spans="1:40" s="30" customFormat="1" ht="44.25" customHeight="1" x14ac:dyDescent="0.3">
      <c r="A149" s="103"/>
      <c r="B149" s="103"/>
      <c r="C149" s="103"/>
      <c r="D149" s="74"/>
      <c r="E149" s="103"/>
      <c r="F149" s="74"/>
      <c r="G149" s="37" t="s">
        <v>107</v>
      </c>
      <c r="H149" s="38">
        <v>0</v>
      </c>
      <c r="I149" s="38">
        <v>0</v>
      </c>
      <c r="J149" s="38">
        <v>0</v>
      </c>
      <c r="K149" s="38">
        <v>0</v>
      </c>
      <c r="L149" s="138">
        <v>0</v>
      </c>
      <c r="M149" s="38">
        <v>0.1</v>
      </c>
      <c r="N149" s="139">
        <v>0</v>
      </c>
      <c r="O149" s="139">
        <v>0</v>
      </c>
      <c r="P149" s="139">
        <v>0</v>
      </c>
      <c r="Q149" s="139">
        <v>0</v>
      </c>
      <c r="R149" s="139">
        <v>0</v>
      </c>
      <c r="S149" s="139">
        <v>0.9</v>
      </c>
      <c r="T149" s="49">
        <f t="shared" si="448"/>
        <v>1</v>
      </c>
      <c r="U149" s="74"/>
      <c r="V149" s="74"/>
      <c r="W149" s="73"/>
      <c r="X149" s="73"/>
      <c r="Y149" s="73"/>
      <c r="Z149" s="73"/>
      <c r="AA149" s="73"/>
      <c r="AB149" s="84"/>
      <c r="AC149" s="112"/>
      <c r="AD149" s="112"/>
      <c r="AE149" s="112"/>
      <c r="AF149" s="83"/>
      <c r="AG149" s="73"/>
      <c r="AH149" s="84"/>
      <c r="AI149" s="73"/>
      <c r="AJ149" s="73"/>
      <c r="AK149" s="73"/>
      <c r="AL149" s="73"/>
      <c r="AM149" s="73"/>
      <c r="AN149" s="72"/>
    </row>
    <row r="150" spans="1:40" s="30" customFormat="1" ht="44.25" customHeight="1" x14ac:dyDescent="0.3">
      <c r="A150" s="103"/>
      <c r="B150" s="103"/>
      <c r="C150" s="103"/>
      <c r="D150" s="74"/>
      <c r="E150" s="103"/>
      <c r="F150" s="74"/>
      <c r="G150" s="37" t="s">
        <v>108</v>
      </c>
      <c r="H150" s="126">
        <v>0</v>
      </c>
      <c r="I150" s="126">
        <v>0</v>
      </c>
      <c r="J150" s="126">
        <v>0</v>
      </c>
      <c r="K150" s="126">
        <v>0</v>
      </c>
      <c r="L150" s="126">
        <v>0</v>
      </c>
      <c r="M150" s="126">
        <f t="shared" ref="M150:O150" si="455">+M149/M148</f>
        <v>0.33333333333333337</v>
      </c>
      <c r="N150" s="126">
        <v>0</v>
      </c>
      <c r="O150" s="126">
        <v>0</v>
      </c>
      <c r="P150" s="126">
        <v>0</v>
      </c>
      <c r="Q150" s="126">
        <v>0</v>
      </c>
      <c r="R150" s="126">
        <v>0</v>
      </c>
      <c r="S150" s="125">
        <f t="shared" ref="S150" si="456">+S149/S148</f>
        <v>1.2857142857142858</v>
      </c>
      <c r="T150" s="127">
        <f>+T149/T148</f>
        <v>1</v>
      </c>
      <c r="U150" s="74"/>
      <c r="V150" s="74"/>
      <c r="W150" s="73"/>
      <c r="X150" s="73"/>
      <c r="Y150" s="73"/>
      <c r="Z150" s="73"/>
      <c r="AA150" s="73"/>
      <c r="AB150" s="84"/>
      <c r="AC150" s="112"/>
      <c r="AD150" s="112"/>
      <c r="AE150" s="112"/>
      <c r="AF150" s="83"/>
      <c r="AG150" s="73"/>
      <c r="AH150" s="84"/>
      <c r="AI150" s="73"/>
      <c r="AJ150" s="73"/>
      <c r="AK150" s="73"/>
      <c r="AL150" s="73"/>
      <c r="AM150" s="73"/>
      <c r="AN150" s="72"/>
    </row>
    <row r="151" spans="1:40" s="1" customFormat="1" ht="44.25" customHeight="1" x14ac:dyDescent="0.3">
      <c r="A151" s="103"/>
      <c r="B151" s="103"/>
      <c r="C151" s="103"/>
      <c r="D151" s="74"/>
      <c r="E151" s="103"/>
      <c r="F151" s="74"/>
      <c r="G151" s="37" t="s">
        <v>109</v>
      </c>
      <c r="H151" s="68" t="s">
        <v>110</v>
      </c>
      <c r="I151" s="68" t="s">
        <v>110</v>
      </c>
      <c r="J151" s="68" t="s">
        <v>110</v>
      </c>
      <c r="K151" s="68" t="s">
        <v>110</v>
      </c>
      <c r="L151" s="117" t="s">
        <v>110</v>
      </c>
      <c r="M151" s="117" t="s">
        <v>127</v>
      </c>
      <c r="N151" s="68" t="s">
        <v>110</v>
      </c>
      <c r="O151" s="68" t="s">
        <v>110</v>
      </c>
      <c r="P151" s="119" t="s">
        <v>126</v>
      </c>
      <c r="Q151" s="68" t="s">
        <v>110</v>
      </c>
      <c r="R151" s="68" t="s">
        <v>110</v>
      </c>
      <c r="S151" s="68" t="s">
        <v>306</v>
      </c>
      <c r="T151" s="49" t="s">
        <v>110</v>
      </c>
      <c r="U151" s="74"/>
      <c r="V151" s="74"/>
      <c r="W151" s="73"/>
      <c r="X151" s="73"/>
      <c r="Y151" s="73"/>
      <c r="Z151" s="73"/>
      <c r="AA151" s="73"/>
      <c r="AB151" s="84"/>
      <c r="AC151" s="112"/>
      <c r="AD151" s="112"/>
      <c r="AE151" s="112"/>
      <c r="AF151" s="83"/>
      <c r="AG151" s="73"/>
      <c r="AH151" s="84"/>
      <c r="AI151" s="73"/>
      <c r="AJ151" s="73"/>
      <c r="AK151" s="73"/>
      <c r="AL151" s="73"/>
      <c r="AM151" s="73"/>
      <c r="AN151" s="72"/>
    </row>
    <row r="152" spans="1:40" s="1" customFormat="1" ht="44.25" customHeight="1" x14ac:dyDescent="0.3">
      <c r="A152" s="103" t="s">
        <v>303</v>
      </c>
      <c r="B152" s="103" t="s">
        <v>52</v>
      </c>
      <c r="C152" s="103" t="s">
        <v>125</v>
      </c>
      <c r="D152" s="74">
        <v>38</v>
      </c>
      <c r="E152" s="103" t="s">
        <v>307</v>
      </c>
      <c r="F152" s="74" t="s">
        <v>125</v>
      </c>
      <c r="G152" s="37" t="s">
        <v>106</v>
      </c>
      <c r="H152" s="125">
        <v>0</v>
      </c>
      <c r="I152" s="125">
        <v>0</v>
      </c>
      <c r="J152" s="125">
        <v>0</v>
      </c>
      <c r="K152" s="125">
        <v>0</v>
      </c>
      <c r="L152" s="125">
        <v>0</v>
      </c>
      <c r="M152" s="125">
        <v>0.3</v>
      </c>
      <c r="N152" s="125">
        <v>0</v>
      </c>
      <c r="O152" s="125">
        <v>0</v>
      </c>
      <c r="P152" s="125">
        <v>0</v>
      </c>
      <c r="Q152" s="125">
        <v>0</v>
      </c>
      <c r="R152" s="125">
        <v>0</v>
      </c>
      <c r="S152" s="125">
        <v>0.7</v>
      </c>
      <c r="T152" s="127">
        <f t="shared" ref="T152:T153" si="457">SUM(H152:S152)</f>
        <v>1</v>
      </c>
      <c r="U152" s="74" t="s">
        <v>567</v>
      </c>
      <c r="V152" s="74" t="s">
        <v>308</v>
      </c>
      <c r="W152" s="73" t="s">
        <v>146</v>
      </c>
      <c r="X152" s="73" t="s">
        <v>146</v>
      </c>
      <c r="Y152" s="73" t="s">
        <v>146</v>
      </c>
      <c r="Z152" s="73">
        <f t="shared" ref="Z152" si="458">SUM(K152:M152)</f>
        <v>0.3</v>
      </c>
      <c r="AA152" s="73">
        <f t="shared" ref="AA152" si="459">SUM(K153:M153)</f>
        <v>0.1</v>
      </c>
      <c r="AB152" s="84">
        <f t="shared" ref="AB152" si="460">SUM(K153:M153)/SUM(K152:M152)</f>
        <v>0.33333333333333337</v>
      </c>
      <c r="AC152" s="83">
        <f t="shared" ref="AC152" si="461">SUM(N152:P152)</f>
        <v>0</v>
      </c>
      <c r="AD152" s="73">
        <f t="shared" ref="AD152" si="462">SUM(N153:P153)</f>
        <v>0.2</v>
      </c>
      <c r="AE152" s="84">
        <v>0.2</v>
      </c>
      <c r="AF152" s="83">
        <f t="shared" ref="AF152" si="463">SUM(Q152:S152)</f>
        <v>0.7</v>
      </c>
      <c r="AG152" s="73">
        <f t="shared" ref="AG152" si="464">SUM(Q153:S153)</f>
        <v>0.7</v>
      </c>
      <c r="AH152" s="84">
        <f t="shared" ref="AH152" si="465">SUM(Q153:S153)/SUM(Q152:S152)</f>
        <v>1</v>
      </c>
      <c r="AI152" s="73">
        <f>SUM(H152:M152)</f>
        <v>0.3</v>
      </c>
      <c r="AJ152" s="73">
        <f>SUM(H153:M153)</f>
        <v>0.1</v>
      </c>
      <c r="AK152" s="73">
        <f>+AJ152/AI152</f>
        <v>0.33333333333333337</v>
      </c>
      <c r="AL152" s="73">
        <f>SUM(H152:S152)</f>
        <v>1</v>
      </c>
      <c r="AM152" s="73">
        <f>SUM(H153:S153)</f>
        <v>1</v>
      </c>
      <c r="AN152" s="72">
        <f>+AM152/AL152</f>
        <v>1</v>
      </c>
    </row>
    <row r="153" spans="1:40" s="30" customFormat="1" ht="44.25" customHeight="1" x14ac:dyDescent="0.3">
      <c r="A153" s="103"/>
      <c r="B153" s="103"/>
      <c r="C153" s="103"/>
      <c r="D153" s="74"/>
      <c r="E153" s="103"/>
      <c r="F153" s="74"/>
      <c r="G153" s="37" t="s">
        <v>107</v>
      </c>
      <c r="H153" s="38">
        <v>0</v>
      </c>
      <c r="I153" s="38">
        <v>0</v>
      </c>
      <c r="J153" s="38">
        <v>0</v>
      </c>
      <c r="K153" s="38">
        <v>0</v>
      </c>
      <c r="L153" s="138">
        <v>0</v>
      </c>
      <c r="M153" s="38">
        <v>0.1</v>
      </c>
      <c r="N153" s="139">
        <v>0</v>
      </c>
      <c r="O153" s="139">
        <v>0</v>
      </c>
      <c r="P153" s="139">
        <v>0.2</v>
      </c>
      <c r="Q153" s="139">
        <v>0</v>
      </c>
      <c r="R153" s="139">
        <v>0</v>
      </c>
      <c r="S153" s="139">
        <v>0.7</v>
      </c>
      <c r="T153" s="49">
        <f t="shared" si="457"/>
        <v>1</v>
      </c>
      <c r="U153" s="74"/>
      <c r="V153" s="74"/>
      <c r="W153" s="73"/>
      <c r="X153" s="73"/>
      <c r="Y153" s="73"/>
      <c r="Z153" s="73"/>
      <c r="AA153" s="73"/>
      <c r="AB153" s="84"/>
      <c r="AC153" s="83"/>
      <c r="AD153" s="73"/>
      <c r="AE153" s="84"/>
      <c r="AF153" s="83"/>
      <c r="AG153" s="73"/>
      <c r="AH153" s="84"/>
      <c r="AI153" s="73"/>
      <c r="AJ153" s="73"/>
      <c r="AK153" s="73"/>
      <c r="AL153" s="73"/>
      <c r="AM153" s="73"/>
      <c r="AN153" s="72"/>
    </row>
    <row r="154" spans="1:40" s="30" customFormat="1" ht="44.25" customHeight="1" x14ac:dyDescent="0.3">
      <c r="A154" s="103"/>
      <c r="B154" s="103"/>
      <c r="C154" s="103"/>
      <c r="D154" s="74"/>
      <c r="E154" s="103"/>
      <c r="F154" s="74"/>
      <c r="G154" s="37" t="s">
        <v>108</v>
      </c>
      <c r="H154" s="126">
        <v>0</v>
      </c>
      <c r="I154" s="126">
        <v>0</v>
      </c>
      <c r="J154" s="126">
        <v>0</v>
      </c>
      <c r="K154" s="126">
        <v>0</v>
      </c>
      <c r="L154" s="126">
        <v>0</v>
      </c>
      <c r="M154" s="126">
        <f t="shared" ref="M154:O154" si="466">+M153/M152</f>
        <v>0.33333333333333337</v>
      </c>
      <c r="N154" s="126">
        <v>0</v>
      </c>
      <c r="O154" s="126">
        <v>0</v>
      </c>
      <c r="P154" s="126">
        <v>0</v>
      </c>
      <c r="Q154" s="126">
        <v>0</v>
      </c>
      <c r="R154" s="126">
        <v>0</v>
      </c>
      <c r="S154" s="125">
        <f t="shared" ref="S154" si="467">+S153/S152</f>
        <v>1</v>
      </c>
      <c r="T154" s="127">
        <f>+T153/T152</f>
        <v>1</v>
      </c>
      <c r="U154" s="74"/>
      <c r="V154" s="74"/>
      <c r="W154" s="73"/>
      <c r="X154" s="73"/>
      <c r="Y154" s="73"/>
      <c r="Z154" s="73"/>
      <c r="AA154" s="73"/>
      <c r="AB154" s="84"/>
      <c r="AC154" s="83"/>
      <c r="AD154" s="73"/>
      <c r="AE154" s="84"/>
      <c r="AF154" s="83"/>
      <c r="AG154" s="73"/>
      <c r="AH154" s="84"/>
      <c r="AI154" s="73"/>
      <c r="AJ154" s="73"/>
      <c r="AK154" s="73"/>
      <c r="AL154" s="73"/>
      <c r="AM154" s="73"/>
      <c r="AN154" s="72"/>
    </row>
    <row r="155" spans="1:40" s="1" customFormat="1" ht="44.25" customHeight="1" x14ac:dyDescent="0.3">
      <c r="A155" s="103"/>
      <c r="B155" s="103"/>
      <c r="C155" s="103"/>
      <c r="D155" s="74"/>
      <c r="E155" s="103"/>
      <c r="F155" s="74"/>
      <c r="G155" s="37" t="s">
        <v>109</v>
      </c>
      <c r="H155" s="68" t="s">
        <v>110</v>
      </c>
      <c r="I155" s="68" t="s">
        <v>110</v>
      </c>
      <c r="J155" s="68" t="s">
        <v>110</v>
      </c>
      <c r="K155" s="68" t="s">
        <v>110</v>
      </c>
      <c r="L155" s="68" t="s">
        <v>110</v>
      </c>
      <c r="M155" s="117" t="s">
        <v>127</v>
      </c>
      <c r="N155" s="68" t="s">
        <v>110</v>
      </c>
      <c r="O155" s="68" t="s">
        <v>110</v>
      </c>
      <c r="P155" s="119" t="s">
        <v>126</v>
      </c>
      <c r="Q155" s="68" t="s">
        <v>110</v>
      </c>
      <c r="R155" s="68" t="s">
        <v>110</v>
      </c>
      <c r="S155" s="68" t="s">
        <v>309</v>
      </c>
      <c r="T155" s="49" t="s">
        <v>110</v>
      </c>
      <c r="U155" s="74"/>
      <c r="V155" s="74"/>
      <c r="W155" s="73"/>
      <c r="X155" s="73"/>
      <c r="Y155" s="73"/>
      <c r="Z155" s="73"/>
      <c r="AA155" s="73"/>
      <c r="AB155" s="84"/>
      <c r="AC155" s="83"/>
      <c r="AD155" s="73"/>
      <c r="AE155" s="84"/>
      <c r="AF155" s="83"/>
      <c r="AG155" s="73"/>
      <c r="AH155" s="84"/>
      <c r="AI155" s="73"/>
      <c r="AJ155" s="73"/>
      <c r="AK155" s="73"/>
      <c r="AL155" s="73"/>
      <c r="AM155" s="73"/>
      <c r="AN155" s="72"/>
    </row>
    <row r="156" spans="1:40" s="1" customFormat="1" ht="44.25" customHeight="1" x14ac:dyDescent="0.3">
      <c r="A156" s="103" t="s">
        <v>303</v>
      </c>
      <c r="B156" s="103" t="s">
        <v>52</v>
      </c>
      <c r="C156" s="103" t="s">
        <v>125</v>
      </c>
      <c r="D156" s="74">
        <v>39</v>
      </c>
      <c r="E156" s="103" t="s">
        <v>310</v>
      </c>
      <c r="F156" s="74" t="s">
        <v>125</v>
      </c>
      <c r="G156" s="37" t="s">
        <v>106</v>
      </c>
      <c r="H156" s="125">
        <v>0</v>
      </c>
      <c r="I156" s="125">
        <v>0</v>
      </c>
      <c r="J156" s="125">
        <v>0.25</v>
      </c>
      <c r="K156" s="125">
        <v>0</v>
      </c>
      <c r="L156" s="125">
        <v>0</v>
      </c>
      <c r="M156" s="125">
        <v>0.25</v>
      </c>
      <c r="N156" s="125">
        <v>0</v>
      </c>
      <c r="O156" s="125">
        <v>0</v>
      </c>
      <c r="P156" s="125">
        <v>0.25</v>
      </c>
      <c r="Q156" s="125">
        <v>0</v>
      </c>
      <c r="R156" s="125">
        <v>0</v>
      </c>
      <c r="S156" s="125">
        <v>0.25</v>
      </c>
      <c r="T156" s="127">
        <f t="shared" ref="T156:T157" si="468">SUM(H156:S156)</f>
        <v>1</v>
      </c>
      <c r="U156" s="74" t="s">
        <v>311</v>
      </c>
      <c r="V156" s="74" t="s">
        <v>312</v>
      </c>
      <c r="W156" s="73">
        <f t="shared" ref="W156" si="469">SUM(H156:J156)</f>
        <v>0.25</v>
      </c>
      <c r="X156" s="73">
        <f t="shared" ref="X156" si="470">SUM(H157:J157)</f>
        <v>0.25</v>
      </c>
      <c r="Y156" s="73">
        <f t="shared" ref="Y156" si="471">SUM(H157:J157)/SUM(H156:J156)</f>
        <v>1</v>
      </c>
      <c r="Z156" s="73">
        <f t="shared" ref="Z156" si="472">SUM(K156:M156)</f>
        <v>0.25</v>
      </c>
      <c r="AA156" s="73">
        <f t="shared" ref="AA156" si="473">SUM(K157:M157)</f>
        <v>0.25</v>
      </c>
      <c r="AB156" s="84">
        <f t="shared" ref="AB156" si="474">SUM(K157:M157)/SUM(K156:M156)</f>
        <v>1</v>
      </c>
      <c r="AC156" s="83">
        <f t="shared" ref="AC156" si="475">SUM(N156:P156)</f>
        <v>0.25</v>
      </c>
      <c r="AD156" s="73">
        <f t="shared" ref="AD156" si="476">SUM(N157:P157)</f>
        <v>0.25</v>
      </c>
      <c r="AE156" s="84">
        <f t="shared" ref="AE156" si="477">SUM(N157:P157)/SUM(N156:P156)</f>
        <v>1</v>
      </c>
      <c r="AF156" s="83">
        <f t="shared" ref="AF156" si="478">SUM(Q156:S156)</f>
        <v>0.25</v>
      </c>
      <c r="AG156" s="73">
        <f t="shared" ref="AG156" si="479">SUM(Q157:S157)</f>
        <v>0.25</v>
      </c>
      <c r="AH156" s="84">
        <f t="shared" ref="AH156" si="480">SUM(Q157:S157)/SUM(Q156:S156)</f>
        <v>1</v>
      </c>
      <c r="AI156" s="73">
        <f>SUM(H156:M156)</f>
        <v>0.5</v>
      </c>
      <c r="AJ156" s="73">
        <f>SUM(H157:M157)</f>
        <v>0.5</v>
      </c>
      <c r="AK156" s="73">
        <f>+AJ156/AI156</f>
        <v>1</v>
      </c>
      <c r="AL156" s="73">
        <f>SUM(H156:S156)</f>
        <v>1</v>
      </c>
      <c r="AM156" s="73">
        <f>SUM(H157:S157)</f>
        <v>1</v>
      </c>
      <c r="AN156" s="72">
        <f>+AM156/AL156</f>
        <v>1</v>
      </c>
    </row>
    <row r="157" spans="1:40" s="30" customFormat="1" ht="44.25" customHeight="1" x14ac:dyDescent="0.3">
      <c r="A157" s="103"/>
      <c r="B157" s="103"/>
      <c r="C157" s="103"/>
      <c r="D157" s="74"/>
      <c r="E157" s="103"/>
      <c r="F157" s="74"/>
      <c r="G157" s="37" t="s">
        <v>107</v>
      </c>
      <c r="H157" s="38">
        <v>0</v>
      </c>
      <c r="I157" s="38">
        <v>0</v>
      </c>
      <c r="J157" s="38">
        <v>0.25</v>
      </c>
      <c r="K157" s="38">
        <v>0</v>
      </c>
      <c r="L157" s="138">
        <v>0</v>
      </c>
      <c r="M157" s="38">
        <v>0.25</v>
      </c>
      <c r="N157" s="139">
        <v>0</v>
      </c>
      <c r="O157" s="139">
        <v>0</v>
      </c>
      <c r="P157" s="139">
        <v>0.25</v>
      </c>
      <c r="Q157" s="139">
        <v>0</v>
      </c>
      <c r="R157" s="139">
        <v>0</v>
      </c>
      <c r="S157" s="139">
        <v>0.25</v>
      </c>
      <c r="T157" s="49">
        <f t="shared" si="468"/>
        <v>1</v>
      </c>
      <c r="U157" s="74"/>
      <c r="V157" s="74"/>
      <c r="W157" s="73"/>
      <c r="X157" s="73"/>
      <c r="Y157" s="73"/>
      <c r="Z157" s="73"/>
      <c r="AA157" s="73"/>
      <c r="AB157" s="84"/>
      <c r="AC157" s="83"/>
      <c r="AD157" s="73"/>
      <c r="AE157" s="84"/>
      <c r="AF157" s="83"/>
      <c r="AG157" s="73"/>
      <c r="AH157" s="84"/>
      <c r="AI157" s="73"/>
      <c r="AJ157" s="73"/>
      <c r="AK157" s="73"/>
      <c r="AL157" s="73"/>
      <c r="AM157" s="73"/>
      <c r="AN157" s="72"/>
    </row>
    <row r="158" spans="1:40" s="30" customFormat="1" ht="44.25" customHeight="1" x14ac:dyDescent="0.3">
      <c r="A158" s="103"/>
      <c r="B158" s="103"/>
      <c r="C158" s="103"/>
      <c r="D158" s="74"/>
      <c r="E158" s="103"/>
      <c r="F158" s="74"/>
      <c r="G158" s="37" t="s">
        <v>108</v>
      </c>
      <c r="H158" s="126">
        <v>0</v>
      </c>
      <c r="I158" s="126">
        <v>0</v>
      </c>
      <c r="J158" s="126">
        <f t="shared" ref="J158" si="481">+J157/J156</f>
        <v>1</v>
      </c>
      <c r="K158" s="126">
        <v>0</v>
      </c>
      <c r="L158" s="126">
        <v>0</v>
      </c>
      <c r="M158" s="126">
        <f t="shared" ref="M158:O158" si="482">+M157/M156</f>
        <v>1</v>
      </c>
      <c r="N158" s="126">
        <v>0</v>
      </c>
      <c r="O158" s="126">
        <v>0</v>
      </c>
      <c r="P158" s="125">
        <f t="shared" ref="P158" si="483">+P157/P156</f>
        <v>1</v>
      </c>
      <c r="Q158" s="126">
        <v>0</v>
      </c>
      <c r="R158" s="126">
        <v>0</v>
      </c>
      <c r="S158" s="125">
        <f t="shared" ref="S158" si="484">+S157/S156</f>
        <v>1</v>
      </c>
      <c r="T158" s="127">
        <f>+T157/T156</f>
        <v>1</v>
      </c>
      <c r="U158" s="74"/>
      <c r="V158" s="74"/>
      <c r="W158" s="73"/>
      <c r="X158" s="73"/>
      <c r="Y158" s="73"/>
      <c r="Z158" s="73"/>
      <c r="AA158" s="73"/>
      <c r="AB158" s="84"/>
      <c r="AC158" s="83"/>
      <c r="AD158" s="73"/>
      <c r="AE158" s="84"/>
      <c r="AF158" s="83"/>
      <c r="AG158" s="73"/>
      <c r="AH158" s="84"/>
      <c r="AI158" s="73"/>
      <c r="AJ158" s="73"/>
      <c r="AK158" s="73"/>
      <c r="AL158" s="73"/>
      <c r="AM158" s="73"/>
      <c r="AN158" s="72"/>
    </row>
    <row r="159" spans="1:40" s="1" customFormat="1" ht="44.25" customHeight="1" x14ac:dyDescent="0.3">
      <c r="A159" s="103"/>
      <c r="B159" s="103"/>
      <c r="C159" s="103"/>
      <c r="D159" s="74"/>
      <c r="E159" s="103"/>
      <c r="F159" s="74"/>
      <c r="G159" s="37" t="s">
        <v>109</v>
      </c>
      <c r="H159" s="68" t="s">
        <v>110</v>
      </c>
      <c r="I159" s="68" t="s">
        <v>110</v>
      </c>
      <c r="J159" s="68" t="s">
        <v>127</v>
      </c>
      <c r="K159" s="68" t="s">
        <v>110</v>
      </c>
      <c r="L159" s="68" t="s">
        <v>110</v>
      </c>
      <c r="M159" s="68" t="s">
        <v>127</v>
      </c>
      <c r="N159" s="68" t="s">
        <v>110</v>
      </c>
      <c r="O159" s="68" t="s">
        <v>110</v>
      </c>
      <c r="P159" s="68" t="s">
        <v>127</v>
      </c>
      <c r="Q159" s="68" t="s">
        <v>110</v>
      </c>
      <c r="R159" s="68" t="s">
        <v>110</v>
      </c>
      <c r="S159" s="68" t="s">
        <v>313</v>
      </c>
      <c r="T159" s="49" t="s">
        <v>110</v>
      </c>
      <c r="U159" s="74"/>
      <c r="V159" s="74"/>
      <c r="W159" s="73"/>
      <c r="X159" s="73"/>
      <c r="Y159" s="73"/>
      <c r="Z159" s="73"/>
      <c r="AA159" s="73"/>
      <c r="AB159" s="84"/>
      <c r="AC159" s="83"/>
      <c r="AD159" s="73"/>
      <c r="AE159" s="84"/>
      <c r="AF159" s="83"/>
      <c r="AG159" s="73"/>
      <c r="AH159" s="84"/>
      <c r="AI159" s="73"/>
      <c r="AJ159" s="73"/>
      <c r="AK159" s="73"/>
      <c r="AL159" s="73"/>
      <c r="AM159" s="73"/>
      <c r="AN159" s="72"/>
    </row>
    <row r="160" spans="1:40" s="1" customFormat="1" ht="44.25" customHeight="1" x14ac:dyDescent="0.3">
      <c r="A160" s="103" t="s">
        <v>303</v>
      </c>
      <c r="B160" s="103" t="s">
        <v>52</v>
      </c>
      <c r="C160" s="103" t="s">
        <v>125</v>
      </c>
      <c r="D160" s="74">
        <v>40</v>
      </c>
      <c r="E160" s="103" t="s">
        <v>314</v>
      </c>
      <c r="F160" s="74" t="s">
        <v>125</v>
      </c>
      <c r="G160" s="37" t="s">
        <v>106</v>
      </c>
      <c r="H160" s="125">
        <v>0</v>
      </c>
      <c r="I160" s="125">
        <v>0</v>
      </c>
      <c r="J160" s="125">
        <v>0.25</v>
      </c>
      <c r="K160" s="125">
        <v>0</v>
      </c>
      <c r="L160" s="125">
        <v>0</v>
      </c>
      <c r="M160" s="125">
        <v>0.25</v>
      </c>
      <c r="N160" s="125">
        <v>0</v>
      </c>
      <c r="O160" s="125">
        <v>0</v>
      </c>
      <c r="P160" s="125">
        <v>0.25</v>
      </c>
      <c r="Q160" s="125">
        <v>0</v>
      </c>
      <c r="R160" s="125">
        <v>0</v>
      </c>
      <c r="S160" s="125">
        <v>0.25</v>
      </c>
      <c r="T160" s="127">
        <f t="shared" ref="T160:T161" si="485">SUM(H160:S160)</f>
        <v>1</v>
      </c>
      <c r="U160" s="74" t="s">
        <v>315</v>
      </c>
      <c r="V160" s="74" t="s">
        <v>316</v>
      </c>
      <c r="W160" s="73">
        <f t="shared" ref="W160" si="486">SUM(H160:J160)</f>
        <v>0.25</v>
      </c>
      <c r="X160" s="73">
        <f t="shared" ref="X160" si="487">SUM(H161:J161)</f>
        <v>0.25</v>
      </c>
      <c r="Y160" s="73">
        <f t="shared" ref="Y160" si="488">SUM(H161:J161)/SUM(H160:J160)</f>
        <v>1</v>
      </c>
      <c r="Z160" s="73">
        <f t="shared" ref="Z160" si="489">SUM(K160:M160)</f>
        <v>0.25</v>
      </c>
      <c r="AA160" s="73">
        <f t="shared" ref="AA160" si="490">SUM(K161:M161)</f>
        <v>0.25</v>
      </c>
      <c r="AB160" s="84">
        <f t="shared" ref="AB160" si="491">SUM(K161:M161)/SUM(K160:M160)</f>
        <v>1</v>
      </c>
      <c r="AC160" s="83">
        <f t="shared" ref="AC160" si="492">SUM(N160:P160)</f>
        <v>0.25</v>
      </c>
      <c r="AD160" s="73">
        <f t="shared" ref="AD160" si="493">SUM(N161:P161)</f>
        <v>0.3</v>
      </c>
      <c r="AE160" s="84">
        <f t="shared" ref="AE160" si="494">SUM(N161:P161)/SUM(N160:P160)</f>
        <v>1.2</v>
      </c>
      <c r="AF160" s="83">
        <f t="shared" ref="AF160" si="495">SUM(Q160:S160)</f>
        <v>0.25</v>
      </c>
      <c r="AG160" s="73">
        <f t="shared" ref="AG160" si="496">SUM(Q161:S161)</f>
        <v>0.2</v>
      </c>
      <c r="AH160" s="84">
        <f t="shared" ref="AH160" si="497">SUM(Q161:S161)/SUM(Q160:S160)</f>
        <v>0.8</v>
      </c>
      <c r="AI160" s="73">
        <f>SUM(H160:M160)</f>
        <v>0.5</v>
      </c>
      <c r="AJ160" s="73">
        <f>SUM(H161:M161)</f>
        <v>0.5</v>
      </c>
      <c r="AK160" s="73">
        <f>+AJ160/AI160</f>
        <v>1</v>
      </c>
      <c r="AL160" s="73">
        <f>SUM(H160:S160)</f>
        <v>1</v>
      </c>
      <c r="AM160" s="73">
        <f>SUM(H161:S161)</f>
        <v>1</v>
      </c>
      <c r="AN160" s="72">
        <f>+AM160/AL160</f>
        <v>1</v>
      </c>
    </row>
    <row r="161" spans="1:40" s="30" customFormat="1" ht="44.25" customHeight="1" x14ac:dyDescent="0.3">
      <c r="A161" s="103"/>
      <c r="B161" s="103"/>
      <c r="C161" s="103"/>
      <c r="D161" s="74"/>
      <c r="E161" s="103"/>
      <c r="F161" s="74"/>
      <c r="G161" s="37" t="s">
        <v>107</v>
      </c>
      <c r="H161" s="38">
        <v>0</v>
      </c>
      <c r="I161" s="38">
        <v>0</v>
      </c>
      <c r="J161" s="38">
        <v>0.25</v>
      </c>
      <c r="K161" s="38">
        <v>0</v>
      </c>
      <c r="L161" s="138">
        <v>0</v>
      </c>
      <c r="M161" s="38">
        <v>0.25</v>
      </c>
      <c r="N161" s="139">
        <v>0</v>
      </c>
      <c r="O161" s="139">
        <v>0</v>
      </c>
      <c r="P161" s="139">
        <v>0.3</v>
      </c>
      <c r="Q161" s="139">
        <v>0</v>
      </c>
      <c r="R161" s="139">
        <v>0</v>
      </c>
      <c r="S161" s="139">
        <v>0.2</v>
      </c>
      <c r="T161" s="49">
        <f t="shared" si="485"/>
        <v>1</v>
      </c>
      <c r="U161" s="74"/>
      <c r="V161" s="74"/>
      <c r="W161" s="73"/>
      <c r="X161" s="73"/>
      <c r="Y161" s="73"/>
      <c r="Z161" s="73"/>
      <c r="AA161" s="73"/>
      <c r="AB161" s="84"/>
      <c r="AC161" s="83"/>
      <c r="AD161" s="73"/>
      <c r="AE161" s="84"/>
      <c r="AF161" s="83"/>
      <c r="AG161" s="73"/>
      <c r="AH161" s="84"/>
      <c r="AI161" s="73"/>
      <c r="AJ161" s="73"/>
      <c r="AK161" s="73"/>
      <c r="AL161" s="73"/>
      <c r="AM161" s="73"/>
      <c r="AN161" s="72"/>
    </row>
    <row r="162" spans="1:40" s="30" customFormat="1" ht="44.25" customHeight="1" x14ac:dyDescent="0.3">
      <c r="A162" s="103"/>
      <c r="B162" s="103"/>
      <c r="C162" s="103"/>
      <c r="D162" s="74"/>
      <c r="E162" s="103"/>
      <c r="F162" s="74"/>
      <c r="G162" s="37" t="s">
        <v>108</v>
      </c>
      <c r="H162" s="126">
        <v>0</v>
      </c>
      <c r="I162" s="126">
        <v>0</v>
      </c>
      <c r="J162" s="126">
        <f t="shared" ref="J162" si="498">+J161/J160</f>
        <v>1</v>
      </c>
      <c r="K162" s="126">
        <v>0</v>
      </c>
      <c r="L162" s="126">
        <v>0</v>
      </c>
      <c r="M162" s="126">
        <f t="shared" ref="M162:O162" si="499">+M161/M160</f>
        <v>1</v>
      </c>
      <c r="N162" s="126">
        <v>0</v>
      </c>
      <c r="O162" s="126">
        <v>0</v>
      </c>
      <c r="P162" s="125">
        <f t="shared" ref="P162" si="500">+P161/P160</f>
        <v>1.2</v>
      </c>
      <c r="Q162" s="126">
        <v>0</v>
      </c>
      <c r="R162" s="126">
        <v>0</v>
      </c>
      <c r="S162" s="125">
        <f t="shared" ref="S162" si="501">+S161/S160</f>
        <v>0.8</v>
      </c>
      <c r="T162" s="127">
        <f>+T161/T160</f>
        <v>1</v>
      </c>
      <c r="U162" s="74"/>
      <c r="V162" s="74"/>
      <c r="W162" s="73"/>
      <c r="X162" s="73"/>
      <c r="Y162" s="73"/>
      <c r="Z162" s="73"/>
      <c r="AA162" s="73"/>
      <c r="AB162" s="84"/>
      <c r="AC162" s="83"/>
      <c r="AD162" s="73"/>
      <c r="AE162" s="84"/>
      <c r="AF162" s="83"/>
      <c r="AG162" s="73"/>
      <c r="AH162" s="84"/>
      <c r="AI162" s="73"/>
      <c r="AJ162" s="73"/>
      <c r="AK162" s="73"/>
      <c r="AL162" s="73"/>
      <c r="AM162" s="73"/>
      <c r="AN162" s="72"/>
    </row>
    <row r="163" spans="1:40" s="1" customFormat="1" ht="44.25" customHeight="1" x14ac:dyDescent="0.3">
      <c r="A163" s="103"/>
      <c r="B163" s="103"/>
      <c r="C163" s="103"/>
      <c r="D163" s="74"/>
      <c r="E163" s="103"/>
      <c r="F163" s="74"/>
      <c r="G163" s="37" t="s">
        <v>109</v>
      </c>
      <c r="H163" s="68" t="s">
        <v>110</v>
      </c>
      <c r="I163" s="68" t="s">
        <v>110</v>
      </c>
      <c r="J163" s="68" t="s">
        <v>127</v>
      </c>
      <c r="K163" s="68" t="s">
        <v>110</v>
      </c>
      <c r="L163" s="68" t="s">
        <v>110</v>
      </c>
      <c r="M163" s="68" t="s">
        <v>127</v>
      </c>
      <c r="N163" s="68" t="s">
        <v>110</v>
      </c>
      <c r="O163" s="68" t="s">
        <v>110</v>
      </c>
      <c r="P163" s="68" t="s">
        <v>127</v>
      </c>
      <c r="Q163" s="68" t="s">
        <v>110</v>
      </c>
      <c r="R163" s="68" t="s">
        <v>110</v>
      </c>
      <c r="S163" s="68" t="s">
        <v>317</v>
      </c>
      <c r="T163" s="49" t="s">
        <v>110</v>
      </c>
      <c r="U163" s="74"/>
      <c r="V163" s="74"/>
      <c r="W163" s="73"/>
      <c r="X163" s="73"/>
      <c r="Y163" s="73"/>
      <c r="Z163" s="73"/>
      <c r="AA163" s="73"/>
      <c r="AB163" s="84"/>
      <c r="AC163" s="83"/>
      <c r="AD163" s="73"/>
      <c r="AE163" s="84"/>
      <c r="AF163" s="83"/>
      <c r="AG163" s="73"/>
      <c r="AH163" s="84"/>
      <c r="AI163" s="73"/>
      <c r="AJ163" s="73"/>
      <c r="AK163" s="73"/>
      <c r="AL163" s="73"/>
      <c r="AM163" s="73"/>
      <c r="AN163" s="72"/>
    </row>
    <row r="164" spans="1:40" s="1" customFormat="1" ht="44.25" customHeight="1" x14ac:dyDescent="0.3">
      <c r="A164" s="103" t="s">
        <v>303</v>
      </c>
      <c r="B164" s="103" t="s">
        <v>52</v>
      </c>
      <c r="C164" s="103" t="s">
        <v>125</v>
      </c>
      <c r="D164" s="74">
        <v>41</v>
      </c>
      <c r="E164" s="103" t="s">
        <v>318</v>
      </c>
      <c r="F164" s="74" t="s">
        <v>125</v>
      </c>
      <c r="G164" s="37" t="s">
        <v>106</v>
      </c>
      <c r="H164" s="125">
        <v>0</v>
      </c>
      <c r="I164" s="125">
        <v>0</v>
      </c>
      <c r="J164" s="125">
        <v>0.25</v>
      </c>
      <c r="K164" s="125">
        <v>0</v>
      </c>
      <c r="L164" s="125">
        <v>0</v>
      </c>
      <c r="M164" s="125">
        <v>0.25</v>
      </c>
      <c r="N164" s="125">
        <v>0</v>
      </c>
      <c r="O164" s="125">
        <v>0</v>
      </c>
      <c r="P164" s="125">
        <v>0.25</v>
      </c>
      <c r="Q164" s="125">
        <v>0</v>
      </c>
      <c r="R164" s="125">
        <v>0</v>
      </c>
      <c r="S164" s="125">
        <v>0.25</v>
      </c>
      <c r="T164" s="127">
        <f t="shared" ref="T164:T165" si="502">SUM(H164:S164)</f>
        <v>1</v>
      </c>
      <c r="U164" s="74" t="s">
        <v>319</v>
      </c>
      <c r="V164" s="74" t="s">
        <v>320</v>
      </c>
      <c r="W164" s="73">
        <f t="shared" ref="W164" si="503">SUM(H164:J164)</f>
        <v>0.25</v>
      </c>
      <c r="X164" s="73">
        <f t="shared" ref="X164" si="504">SUM(H165:J165)</f>
        <v>0.25</v>
      </c>
      <c r="Y164" s="73">
        <f t="shared" ref="Y164" si="505">SUM(H165:J165)/SUM(H164:J164)</f>
        <v>1</v>
      </c>
      <c r="Z164" s="73">
        <f t="shared" ref="Z164" si="506">SUM(K164:M164)</f>
        <v>0.25</v>
      </c>
      <c r="AA164" s="73">
        <f t="shared" ref="AA164" si="507">SUM(K165:M165)</f>
        <v>0.25</v>
      </c>
      <c r="AB164" s="84">
        <f t="shared" ref="AB164" si="508">SUM(K165:M165)/SUM(K164:M164)</f>
        <v>1</v>
      </c>
      <c r="AC164" s="83">
        <f t="shared" ref="AC164" si="509">SUM(N164:P164)</f>
        <v>0.25</v>
      </c>
      <c r="AD164" s="73">
        <f t="shared" ref="AD164" si="510">SUM(N165:P165)</f>
        <v>0.25</v>
      </c>
      <c r="AE164" s="84">
        <f t="shared" ref="AE164" si="511">SUM(N165:P165)/SUM(N164:P164)</f>
        <v>1</v>
      </c>
      <c r="AF164" s="83">
        <f t="shared" ref="AF164" si="512">SUM(Q164:S164)</f>
        <v>0.25</v>
      </c>
      <c r="AG164" s="73">
        <f t="shared" ref="AG164" si="513">SUM(Q165:S165)</f>
        <v>0.25</v>
      </c>
      <c r="AH164" s="84">
        <f t="shared" ref="AH164" si="514">SUM(Q165:S165)/SUM(Q164:S164)</f>
        <v>1</v>
      </c>
      <c r="AI164" s="73">
        <f>SUM(H164:M164)</f>
        <v>0.5</v>
      </c>
      <c r="AJ164" s="73">
        <f>SUM(H165:M165)</f>
        <v>0.5</v>
      </c>
      <c r="AK164" s="73">
        <f>+AJ164/AI164</f>
        <v>1</v>
      </c>
      <c r="AL164" s="73">
        <f>SUM(H164:S164)</f>
        <v>1</v>
      </c>
      <c r="AM164" s="73">
        <f>SUM(H165:S165)</f>
        <v>1</v>
      </c>
      <c r="AN164" s="72">
        <f>+AM164/AL164</f>
        <v>1</v>
      </c>
    </row>
    <row r="165" spans="1:40" s="30" customFormat="1" ht="44.25" customHeight="1" x14ac:dyDescent="0.3">
      <c r="A165" s="103"/>
      <c r="B165" s="103"/>
      <c r="C165" s="103"/>
      <c r="D165" s="74"/>
      <c r="E165" s="103"/>
      <c r="F165" s="74"/>
      <c r="G165" s="37" t="s">
        <v>107</v>
      </c>
      <c r="H165" s="38">
        <v>0</v>
      </c>
      <c r="I165" s="38">
        <v>0</v>
      </c>
      <c r="J165" s="38">
        <v>0.25</v>
      </c>
      <c r="K165" s="38">
        <v>0</v>
      </c>
      <c r="L165" s="138">
        <v>0</v>
      </c>
      <c r="M165" s="38">
        <v>0.25</v>
      </c>
      <c r="N165" s="139">
        <v>0</v>
      </c>
      <c r="O165" s="139">
        <v>0</v>
      </c>
      <c r="P165" s="139">
        <v>0.25</v>
      </c>
      <c r="Q165" s="139">
        <v>0</v>
      </c>
      <c r="R165" s="139">
        <v>0</v>
      </c>
      <c r="S165" s="139">
        <v>0.25</v>
      </c>
      <c r="T165" s="49">
        <f t="shared" si="502"/>
        <v>1</v>
      </c>
      <c r="U165" s="74"/>
      <c r="V165" s="74"/>
      <c r="W165" s="73"/>
      <c r="X165" s="73"/>
      <c r="Y165" s="73"/>
      <c r="Z165" s="73"/>
      <c r="AA165" s="73"/>
      <c r="AB165" s="84"/>
      <c r="AC165" s="83"/>
      <c r="AD165" s="73"/>
      <c r="AE165" s="84"/>
      <c r="AF165" s="83"/>
      <c r="AG165" s="73"/>
      <c r="AH165" s="84"/>
      <c r="AI165" s="73"/>
      <c r="AJ165" s="73"/>
      <c r="AK165" s="73"/>
      <c r="AL165" s="73"/>
      <c r="AM165" s="73"/>
      <c r="AN165" s="72"/>
    </row>
    <row r="166" spans="1:40" s="30" customFormat="1" ht="44.25" customHeight="1" x14ac:dyDescent="0.3">
      <c r="A166" s="103"/>
      <c r="B166" s="103"/>
      <c r="C166" s="103"/>
      <c r="D166" s="74"/>
      <c r="E166" s="103"/>
      <c r="F166" s="74"/>
      <c r="G166" s="37" t="s">
        <v>108</v>
      </c>
      <c r="H166" s="126">
        <v>0</v>
      </c>
      <c r="I166" s="126">
        <v>0</v>
      </c>
      <c r="J166" s="126">
        <f t="shared" ref="J166" si="515">+J165/J164</f>
        <v>1</v>
      </c>
      <c r="K166" s="126">
        <v>0</v>
      </c>
      <c r="L166" s="126">
        <v>0</v>
      </c>
      <c r="M166" s="126">
        <f t="shared" ref="M166:O166" si="516">+M165/M164</f>
        <v>1</v>
      </c>
      <c r="N166" s="126">
        <v>0</v>
      </c>
      <c r="O166" s="126">
        <v>0</v>
      </c>
      <c r="P166" s="125">
        <f t="shared" ref="P166" si="517">+P165/P164</f>
        <v>1</v>
      </c>
      <c r="Q166" s="126">
        <v>0</v>
      </c>
      <c r="R166" s="126">
        <v>0</v>
      </c>
      <c r="S166" s="125">
        <f t="shared" ref="S166" si="518">+S165/S164</f>
        <v>1</v>
      </c>
      <c r="T166" s="127">
        <f>+T165/T164</f>
        <v>1</v>
      </c>
      <c r="U166" s="74"/>
      <c r="V166" s="74"/>
      <c r="W166" s="73"/>
      <c r="X166" s="73"/>
      <c r="Y166" s="73"/>
      <c r="Z166" s="73"/>
      <c r="AA166" s="73"/>
      <c r="AB166" s="84"/>
      <c r="AC166" s="83"/>
      <c r="AD166" s="73"/>
      <c r="AE166" s="84"/>
      <c r="AF166" s="83"/>
      <c r="AG166" s="73"/>
      <c r="AH166" s="84"/>
      <c r="AI166" s="73"/>
      <c r="AJ166" s="73"/>
      <c r="AK166" s="73"/>
      <c r="AL166" s="73"/>
      <c r="AM166" s="73"/>
      <c r="AN166" s="72"/>
    </row>
    <row r="167" spans="1:40" s="1" customFormat="1" ht="44.25" customHeight="1" x14ac:dyDescent="0.3">
      <c r="A167" s="103"/>
      <c r="B167" s="103"/>
      <c r="C167" s="103"/>
      <c r="D167" s="74"/>
      <c r="E167" s="103"/>
      <c r="F167" s="74"/>
      <c r="G167" s="37" t="s">
        <v>109</v>
      </c>
      <c r="H167" s="68" t="s">
        <v>110</v>
      </c>
      <c r="I167" s="68" t="s">
        <v>110</v>
      </c>
      <c r="J167" s="68" t="s">
        <v>127</v>
      </c>
      <c r="K167" s="68" t="s">
        <v>110</v>
      </c>
      <c r="L167" s="68" t="s">
        <v>110</v>
      </c>
      <c r="M167" s="68" t="s">
        <v>127</v>
      </c>
      <c r="N167" s="68" t="s">
        <v>110</v>
      </c>
      <c r="O167" s="68" t="s">
        <v>110</v>
      </c>
      <c r="P167" s="68" t="s">
        <v>127</v>
      </c>
      <c r="Q167" s="68" t="s">
        <v>110</v>
      </c>
      <c r="R167" s="68" t="s">
        <v>110</v>
      </c>
      <c r="S167" s="68" t="s">
        <v>321</v>
      </c>
      <c r="T167" s="49" t="s">
        <v>110</v>
      </c>
      <c r="U167" s="74"/>
      <c r="V167" s="74"/>
      <c r="W167" s="73"/>
      <c r="X167" s="73"/>
      <c r="Y167" s="73"/>
      <c r="Z167" s="73"/>
      <c r="AA167" s="73"/>
      <c r="AB167" s="84"/>
      <c r="AC167" s="83"/>
      <c r="AD167" s="73"/>
      <c r="AE167" s="84"/>
      <c r="AF167" s="83"/>
      <c r="AG167" s="73"/>
      <c r="AH167" s="84"/>
      <c r="AI167" s="73"/>
      <c r="AJ167" s="73"/>
      <c r="AK167" s="73"/>
      <c r="AL167" s="73"/>
      <c r="AM167" s="73"/>
      <c r="AN167" s="72"/>
    </row>
    <row r="168" spans="1:40" s="1" customFormat="1" ht="44.25" customHeight="1" x14ac:dyDescent="0.3">
      <c r="A168" s="103" t="s">
        <v>303</v>
      </c>
      <c r="B168" s="103" t="s">
        <v>52</v>
      </c>
      <c r="C168" s="103" t="s">
        <v>125</v>
      </c>
      <c r="D168" s="74">
        <v>42</v>
      </c>
      <c r="E168" s="103" t="s">
        <v>322</v>
      </c>
      <c r="F168" s="74" t="s">
        <v>125</v>
      </c>
      <c r="G168" s="37" t="s">
        <v>106</v>
      </c>
      <c r="H168" s="125">
        <v>0</v>
      </c>
      <c r="I168" s="125">
        <v>0</v>
      </c>
      <c r="J168" s="125">
        <v>0</v>
      </c>
      <c r="K168" s="125">
        <v>0</v>
      </c>
      <c r="L168" s="125">
        <v>0</v>
      </c>
      <c r="M168" s="125">
        <v>0.3</v>
      </c>
      <c r="N168" s="125">
        <v>0</v>
      </c>
      <c r="O168" s="125">
        <v>0</v>
      </c>
      <c r="P168" s="125">
        <v>0.3</v>
      </c>
      <c r="Q168" s="125">
        <v>0</v>
      </c>
      <c r="R168" s="125">
        <v>0</v>
      </c>
      <c r="S168" s="125">
        <v>0.4</v>
      </c>
      <c r="T168" s="127">
        <f t="shared" ref="T168:T169" si="519">SUM(H168:S168)</f>
        <v>1</v>
      </c>
      <c r="U168" s="74" t="s">
        <v>323</v>
      </c>
      <c r="V168" s="74" t="s">
        <v>324</v>
      </c>
      <c r="W168" s="73" t="s">
        <v>146</v>
      </c>
      <c r="X168" s="73" t="s">
        <v>146</v>
      </c>
      <c r="Y168" s="73" t="s">
        <v>146</v>
      </c>
      <c r="Z168" s="73">
        <f t="shared" ref="Z168" si="520">SUM(K168:M168)</f>
        <v>0.3</v>
      </c>
      <c r="AA168" s="73">
        <f t="shared" ref="AA168" si="521">SUM(K169:M169)</f>
        <v>0.3</v>
      </c>
      <c r="AB168" s="84">
        <f t="shared" ref="AB168" si="522">SUM(K169:M169)/SUM(K168:M168)</f>
        <v>1</v>
      </c>
      <c r="AC168" s="83">
        <f t="shared" ref="AC168" si="523">SUM(N168:P168)</f>
        <v>0.3</v>
      </c>
      <c r="AD168" s="73">
        <f t="shared" ref="AD168" si="524">SUM(N169:P169)</f>
        <v>0.3</v>
      </c>
      <c r="AE168" s="84">
        <f t="shared" ref="AE168" si="525">SUM(N169:P169)/SUM(N168:P168)</f>
        <v>1</v>
      </c>
      <c r="AF168" s="83">
        <f t="shared" ref="AF168" si="526">SUM(Q168:S168)</f>
        <v>0.4</v>
      </c>
      <c r="AG168" s="73">
        <f t="shared" ref="AG168" si="527">SUM(Q169:S169)</f>
        <v>0.4</v>
      </c>
      <c r="AH168" s="84">
        <f t="shared" ref="AH168" si="528">SUM(Q169:S169)/SUM(Q168:S168)</f>
        <v>1</v>
      </c>
      <c r="AI168" s="73">
        <f>SUM(H168:M168)</f>
        <v>0.3</v>
      </c>
      <c r="AJ168" s="73">
        <f>SUM(H169:M169)</f>
        <v>0.3</v>
      </c>
      <c r="AK168" s="73">
        <f>+AJ168/AI168</f>
        <v>1</v>
      </c>
      <c r="AL168" s="73">
        <f>SUM(H168:S168)</f>
        <v>1</v>
      </c>
      <c r="AM168" s="73">
        <f>SUM(H169:S169)</f>
        <v>1</v>
      </c>
      <c r="AN168" s="72">
        <f>+AM168/AL168</f>
        <v>1</v>
      </c>
    </row>
    <row r="169" spans="1:40" s="30" customFormat="1" ht="44.25" customHeight="1" x14ac:dyDescent="0.3">
      <c r="A169" s="103"/>
      <c r="B169" s="103"/>
      <c r="C169" s="103"/>
      <c r="D169" s="74"/>
      <c r="E169" s="103"/>
      <c r="F169" s="74"/>
      <c r="G169" s="37" t="s">
        <v>107</v>
      </c>
      <c r="H169" s="38">
        <v>0</v>
      </c>
      <c r="I169" s="38">
        <v>0</v>
      </c>
      <c r="J169" s="38">
        <v>0</v>
      </c>
      <c r="K169" s="38">
        <v>0</v>
      </c>
      <c r="L169" s="138">
        <v>0</v>
      </c>
      <c r="M169" s="38">
        <v>0.3</v>
      </c>
      <c r="N169" s="139">
        <v>0</v>
      </c>
      <c r="O169" s="139">
        <v>0</v>
      </c>
      <c r="P169" s="139">
        <v>0.3</v>
      </c>
      <c r="Q169" s="139">
        <v>0</v>
      </c>
      <c r="R169" s="139">
        <v>0</v>
      </c>
      <c r="S169" s="139">
        <v>0.4</v>
      </c>
      <c r="T169" s="49">
        <f t="shared" si="519"/>
        <v>1</v>
      </c>
      <c r="U169" s="74"/>
      <c r="V169" s="74"/>
      <c r="W169" s="73"/>
      <c r="X169" s="73"/>
      <c r="Y169" s="73"/>
      <c r="Z169" s="73"/>
      <c r="AA169" s="73"/>
      <c r="AB169" s="84"/>
      <c r="AC169" s="83"/>
      <c r="AD169" s="73"/>
      <c r="AE169" s="84"/>
      <c r="AF169" s="83"/>
      <c r="AG169" s="73"/>
      <c r="AH169" s="84"/>
      <c r="AI169" s="73"/>
      <c r="AJ169" s="73"/>
      <c r="AK169" s="73"/>
      <c r="AL169" s="73"/>
      <c r="AM169" s="73"/>
      <c r="AN169" s="72"/>
    </row>
    <row r="170" spans="1:40" s="30" customFormat="1" ht="44.25" customHeight="1" x14ac:dyDescent="0.3">
      <c r="A170" s="103"/>
      <c r="B170" s="103"/>
      <c r="C170" s="103"/>
      <c r="D170" s="74"/>
      <c r="E170" s="103"/>
      <c r="F170" s="74"/>
      <c r="G170" s="37" t="s">
        <v>108</v>
      </c>
      <c r="H170" s="126">
        <v>0</v>
      </c>
      <c r="I170" s="126">
        <v>0</v>
      </c>
      <c r="J170" s="126">
        <v>0</v>
      </c>
      <c r="K170" s="126">
        <v>0</v>
      </c>
      <c r="L170" s="126">
        <v>0</v>
      </c>
      <c r="M170" s="126">
        <f t="shared" ref="M170:O170" si="529">+M169/M168</f>
        <v>1</v>
      </c>
      <c r="N170" s="126">
        <v>0</v>
      </c>
      <c r="O170" s="126">
        <v>0</v>
      </c>
      <c r="P170" s="125">
        <f t="shared" ref="P170" si="530">+P169/P168</f>
        <v>1</v>
      </c>
      <c r="Q170" s="126">
        <v>0</v>
      </c>
      <c r="R170" s="126">
        <v>0</v>
      </c>
      <c r="S170" s="125">
        <f t="shared" ref="S170" si="531">+S169/S168</f>
        <v>1</v>
      </c>
      <c r="T170" s="127">
        <f>+T169/T168</f>
        <v>1</v>
      </c>
      <c r="U170" s="74"/>
      <c r="V170" s="74"/>
      <c r="W170" s="73"/>
      <c r="X170" s="73"/>
      <c r="Y170" s="73"/>
      <c r="Z170" s="73"/>
      <c r="AA170" s="73"/>
      <c r="AB170" s="84"/>
      <c r="AC170" s="83"/>
      <c r="AD170" s="73"/>
      <c r="AE170" s="84"/>
      <c r="AF170" s="83"/>
      <c r="AG170" s="73"/>
      <c r="AH170" s="84"/>
      <c r="AI170" s="73"/>
      <c r="AJ170" s="73"/>
      <c r="AK170" s="73"/>
      <c r="AL170" s="73"/>
      <c r="AM170" s="73"/>
      <c r="AN170" s="72"/>
    </row>
    <row r="171" spans="1:40" s="1" customFormat="1" ht="44.25" customHeight="1" x14ac:dyDescent="0.3">
      <c r="A171" s="103"/>
      <c r="B171" s="103"/>
      <c r="C171" s="103"/>
      <c r="D171" s="74"/>
      <c r="E171" s="103"/>
      <c r="F171" s="74"/>
      <c r="G171" s="37" t="s">
        <v>109</v>
      </c>
      <c r="H171" s="68" t="s">
        <v>110</v>
      </c>
      <c r="I171" s="68" t="s">
        <v>110</v>
      </c>
      <c r="J171" s="68" t="s">
        <v>110</v>
      </c>
      <c r="K171" s="68" t="s">
        <v>110</v>
      </c>
      <c r="L171" s="68" t="s">
        <v>110</v>
      </c>
      <c r="M171" s="68" t="s">
        <v>127</v>
      </c>
      <c r="N171" s="68" t="s">
        <v>110</v>
      </c>
      <c r="O171" s="68" t="s">
        <v>110</v>
      </c>
      <c r="P171" s="68" t="s">
        <v>127</v>
      </c>
      <c r="Q171" s="68" t="s">
        <v>110</v>
      </c>
      <c r="R171" s="68" t="s">
        <v>110</v>
      </c>
      <c r="S171" s="68" t="s">
        <v>325</v>
      </c>
      <c r="T171" s="49" t="s">
        <v>110</v>
      </c>
      <c r="U171" s="74"/>
      <c r="V171" s="74"/>
      <c r="W171" s="73"/>
      <c r="X171" s="73"/>
      <c r="Y171" s="73"/>
      <c r="Z171" s="73"/>
      <c r="AA171" s="73"/>
      <c r="AB171" s="84"/>
      <c r="AC171" s="83"/>
      <c r="AD171" s="73"/>
      <c r="AE171" s="84"/>
      <c r="AF171" s="83"/>
      <c r="AG171" s="73"/>
      <c r="AH171" s="84"/>
      <c r="AI171" s="73"/>
      <c r="AJ171" s="73"/>
      <c r="AK171" s="73"/>
      <c r="AL171" s="73"/>
      <c r="AM171" s="73"/>
      <c r="AN171" s="72"/>
    </row>
    <row r="172" spans="1:40" s="1" customFormat="1" ht="44.25" customHeight="1" x14ac:dyDescent="0.3">
      <c r="A172" s="103" t="s">
        <v>303</v>
      </c>
      <c r="B172" s="103" t="s">
        <v>55</v>
      </c>
      <c r="C172" s="103" t="s">
        <v>15</v>
      </c>
      <c r="D172" s="74">
        <v>43</v>
      </c>
      <c r="E172" s="103" t="s">
        <v>326</v>
      </c>
      <c r="F172" s="103" t="s">
        <v>15</v>
      </c>
      <c r="G172" s="37" t="s">
        <v>106</v>
      </c>
      <c r="H172" s="125">
        <v>0</v>
      </c>
      <c r="I172" s="125">
        <v>0.4</v>
      </c>
      <c r="J172" s="125">
        <v>0</v>
      </c>
      <c r="K172" s="125">
        <v>0</v>
      </c>
      <c r="L172" s="125">
        <v>0</v>
      </c>
      <c r="M172" s="125">
        <v>0</v>
      </c>
      <c r="N172" s="128">
        <v>0.3</v>
      </c>
      <c r="O172" s="128">
        <v>0</v>
      </c>
      <c r="P172" s="128">
        <v>0</v>
      </c>
      <c r="Q172" s="129">
        <v>0</v>
      </c>
      <c r="R172" s="129">
        <v>0</v>
      </c>
      <c r="S172" s="128">
        <v>0.3</v>
      </c>
      <c r="T172" s="127">
        <f t="shared" ref="T172:T173" si="532">SUM(H172:S172)</f>
        <v>1</v>
      </c>
      <c r="U172" s="74" t="s">
        <v>327</v>
      </c>
      <c r="V172" s="74" t="s">
        <v>580</v>
      </c>
      <c r="W172" s="73">
        <f t="shared" ref="W172" si="533">SUM(H172:J172)</f>
        <v>0.4</v>
      </c>
      <c r="X172" s="73">
        <f t="shared" ref="X172" si="534">SUM(H173:J173)</f>
        <v>0.4</v>
      </c>
      <c r="Y172" s="73">
        <f t="shared" ref="Y172" si="535">SUM(H173:J173)/SUM(H172:J172)</f>
        <v>1</v>
      </c>
      <c r="Z172" s="73" t="s">
        <v>146</v>
      </c>
      <c r="AA172" s="73" t="s">
        <v>146</v>
      </c>
      <c r="AB172" s="73" t="s">
        <v>146</v>
      </c>
      <c r="AC172" s="83">
        <f t="shared" ref="AC172" si="536">SUM(N172:P172)</f>
        <v>0.3</v>
      </c>
      <c r="AD172" s="73">
        <f t="shared" ref="AD172" si="537">SUM(N173:P173)</f>
        <v>0.3</v>
      </c>
      <c r="AE172" s="84">
        <f t="shared" ref="AE172" si="538">SUM(N173:P173)/SUM(N172:P172)</f>
        <v>1</v>
      </c>
      <c r="AF172" s="83">
        <f t="shared" ref="AF172" si="539">SUM(Q172:S172)</f>
        <v>0.3</v>
      </c>
      <c r="AG172" s="73">
        <f t="shared" ref="AG172" si="540">SUM(Q173:S173)</f>
        <v>0.3</v>
      </c>
      <c r="AH172" s="84">
        <f t="shared" ref="AH172" si="541">SUM(Q173:S173)/SUM(Q172:S172)</f>
        <v>1</v>
      </c>
      <c r="AI172" s="73">
        <f>SUM(H172:M172)</f>
        <v>0.4</v>
      </c>
      <c r="AJ172" s="73">
        <f>SUM(H173:M173)</f>
        <v>0.4</v>
      </c>
      <c r="AK172" s="73">
        <f>+AJ172/AI172</f>
        <v>1</v>
      </c>
      <c r="AL172" s="73">
        <f>SUM(H172:S172)</f>
        <v>1</v>
      </c>
      <c r="AM172" s="73">
        <f>SUM(H173:S173)</f>
        <v>1</v>
      </c>
      <c r="AN172" s="72">
        <f>+AM172/AL172</f>
        <v>1</v>
      </c>
    </row>
    <row r="173" spans="1:40" s="30" customFormat="1" ht="44.25" customHeight="1" x14ac:dyDescent="0.3">
      <c r="A173" s="103"/>
      <c r="B173" s="103"/>
      <c r="C173" s="103"/>
      <c r="D173" s="74"/>
      <c r="E173" s="103"/>
      <c r="F173" s="103"/>
      <c r="G173" s="37" t="s">
        <v>107</v>
      </c>
      <c r="H173" s="38">
        <v>0</v>
      </c>
      <c r="I173" s="38">
        <v>0.4</v>
      </c>
      <c r="J173" s="138">
        <v>0</v>
      </c>
      <c r="K173" s="138">
        <v>0</v>
      </c>
      <c r="L173" s="38">
        <v>0</v>
      </c>
      <c r="M173" s="67">
        <v>0</v>
      </c>
      <c r="N173" s="38">
        <v>0.3</v>
      </c>
      <c r="O173" s="67">
        <v>0</v>
      </c>
      <c r="P173" s="67">
        <v>0</v>
      </c>
      <c r="Q173" s="67">
        <v>0</v>
      </c>
      <c r="R173" s="67">
        <v>0</v>
      </c>
      <c r="S173" s="139">
        <v>0.3</v>
      </c>
      <c r="T173" s="49">
        <f t="shared" si="532"/>
        <v>1</v>
      </c>
      <c r="U173" s="74"/>
      <c r="V173" s="74"/>
      <c r="W173" s="73"/>
      <c r="X173" s="73"/>
      <c r="Y173" s="73"/>
      <c r="Z173" s="73"/>
      <c r="AA173" s="73"/>
      <c r="AB173" s="73"/>
      <c r="AC173" s="83"/>
      <c r="AD173" s="73"/>
      <c r="AE173" s="84"/>
      <c r="AF173" s="83"/>
      <c r="AG173" s="73"/>
      <c r="AH173" s="84"/>
      <c r="AI173" s="73"/>
      <c r="AJ173" s="73"/>
      <c r="AK173" s="73"/>
      <c r="AL173" s="73"/>
      <c r="AM173" s="73"/>
      <c r="AN173" s="72"/>
    </row>
    <row r="174" spans="1:40" s="30" customFormat="1" ht="44.25" customHeight="1" x14ac:dyDescent="0.3">
      <c r="A174" s="103"/>
      <c r="B174" s="103"/>
      <c r="C174" s="103"/>
      <c r="D174" s="74"/>
      <c r="E174" s="103"/>
      <c r="F174" s="103"/>
      <c r="G174" s="37" t="s">
        <v>108</v>
      </c>
      <c r="H174" s="126">
        <v>0</v>
      </c>
      <c r="I174" s="126">
        <f t="shared" ref="I174" si="542">+I173/I172</f>
        <v>1</v>
      </c>
      <c r="J174" s="126">
        <v>0</v>
      </c>
      <c r="K174" s="126">
        <v>0</v>
      </c>
      <c r="L174" s="126">
        <v>0</v>
      </c>
      <c r="M174" s="126">
        <v>0</v>
      </c>
      <c r="N174" s="125">
        <f t="shared" ref="M174:O174" si="543">+N173/N172</f>
        <v>1</v>
      </c>
      <c r="O174" s="126">
        <v>0</v>
      </c>
      <c r="P174" s="126">
        <v>0</v>
      </c>
      <c r="Q174" s="126">
        <v>0</v>
      </c>
      <c r="R174" s="126">
        <v>0</v>
      </c>
      <c r="S174" s="125">
        <f t="shared" ref="S174" si="544">+S173/S172</f>
        <v>1</v>
      </c>
      <c r="T174" s="127">
        <f>+T173/T172</f>
        <v>1</v>
      </c>
      <c r="U174" s="74"/>
      <c r="V174" s="74"/>
      <c r="W174" s="73"/>
      <c r="X174" s="73"/>
      <c r="Y174" s="73"/>
      <c r="Z174" s="73"/>
      <c r="AA174" s="73"/>
      <c r="AB174" s="73"/>
      <c r="AC174" s="83"/>
      <c r="AD174" s="73"/>
      <c r="AE174" s="84"/>
      <c r="AF174" s="83"/>
      <c r="AG174" s="73"/>
      <c r="AH174" s="84"/>
      <c r="AI174" s="73"/>
      <c r="AJ174" s="73"/>
      <c r="AK174" s="73"/>
      <c r="AL174" s="73"/>
      <c r="AM174" s="73"/>
      <c r="AN174" s="72"/>
    </row>
    <row r="175" spans="1:40" s="1" customFormat="1" ht="44.25" customHeight="1" x14ac:dyDescent="0.3">
      <c r="A175" s="103"/>
      <c r="B175" s="103"/>
      <c r="C175" s="103"/>
      <c r="D175" s="74"/>
      <c r="E175" s="103"/>
      <c r="F175" s="103"/>
      <c r="G175" s="37" t="s">
        <v>109</v>
      </c>
      <c r="H175" s="68" t="s">
        <v>110</v>
      </c>
      <c r="I175" s="68" t="s">
        <v>328</v>
      </c>
      <c r="J175" s="68" t="s">
        <v>110</v>
      </c>
      <c r="K175" s="68" t="s">
        <v>110</v>
      </c>
      <c r="L175" s="68" t="s">
        <v>110</v>
      </c>
      <c r="M175" s="68" t="s">
        <v>110</v>
      </c>
      <c r="N175" s="68" t="s">
        <v>329</v>
      </c>
      <c r="O175" s="118" t="s">
        <v>110</v>
      </c>
      <c r="P175" s="118" t="s">
        <v>110</v>
      </c>
      <c r="Q175" s="118" t="s">
        <v>110</v>
      </c>
      <c r="R175" s="118" t="s">
        <v>110</v>
      </c>
      <c r="S175" s="68" t="s">
        <v>329</v>
      </c>
      <c r="T175" s="49" t="s">
        <v>110</v>
      </c>
      <c r="U175" s="74"/>
      <c r="V175" s="74"/>
      <c r="W175" s="73"/>
      <c r="X175" s="73"/>
      <c r="Y175" s="73"/>
      <c r="Z175" s="73"/>
      <c r="AA175" s="73"/>
      <c r="AB175" s="73"/>
      <c r="AC175" s="83"/>
      <c r="AD175" s="73"/>
      <c r="AE175" s="84"/>
      <c r="AF175" s="83"/>
      <c r="AG175" s="73"/>
      <c r="AH175" s="84"/>
      <c r="AI175" s="73"/>
      <c r="AJ175" s="73"/>
      <c r="AK175" s="73"/>
      <c r="AL175" s="73"/>
      <c r="AM175" s="73"/>
      <c r="AN175" s="72"/>
    </row>
    <row r="176" spans="1:40" s="1" customFormat="1" ht="44.25" customHeight="1" x14ac:dyDescent="0.3">
      <c r="A176" s="103" t="s">
        <v>303</v>
      </c>
      <c r="B176" s="103" t="s">
        <v>57</v>
      </c>
      <c r="C176" s="103" t="s">
        <v>15</v>
      </c>
      <c r="D176" s="74">
        <v>44</v>
      </c>
      <c r="E176" s="103" t="s">
        <v>330</v>
      </c>
      <c r="F176" s="103" t="s">
        <v>15</v>
      </c>
      <c r="G176" s="37" t="s">
        <v>106</v>
      </c>
      <c r="H176" s="125">
        <v>0</v>
      </c>
      <c r="I176" s="125">
        <v>0</v>
      </c>
      <c r="J176" s="125">
        <v>0.25</v>
      </c>
      <c r="K176" s="125">
        <v>0</v>
      </c>
      <c r="L176" s="125">
        <v>0</v>
      </c>
      <c r="M176" s="125">
        <v>0.25</v>
      </c>
      <c r="N176" s="128">
        <v>0</v>
      </c>
      <c r="O176" s="128">
        <v>0</v>
      </c>
      <c r="P176" s="128">
        <v>0.25</v>
      </c>
      <c r="Q176" s="129">
        <v>0</v>
      </c>
      <c r="R176" s="129">
        <v>0.25</v>
      </c>
      <c r="S176" s="128">
        <v>0</v>
      </c>
      <c r="T176" s="127">
        <f t="shared" ref="T176:T177" si="545">SUM(H176:S176)</f>
        <v>1</v>
      </c>
      <c r="U176" s="74" t="s">
        <v>331</v>
      </c>
      <c r="V176" s="74" t="s">
        <v>332</v>
      </c>
      <c r="W176" s="73">
        <f t="shared" ref="W176" si="546">SUM(H176:J176)</f>
        <v>0.25</v>
      </c>
      <c r="X176" s="73">
        <f t="shared" ref="X176" si="547">SUM(H177:J177)</f>
        <v>0.25</v>
      </c>
      <c r="Y176" s="73">
        <f t="shared" ref="Y176" si="548">SUM(H177:J177)/SUM(H176:J176)</f>
        <v>1</v>
      </c>
      <c r="Z176" s="73">
        <f t="shared" ref="Z176" si="549">SUM(K176:M176)</f>
        <v>0.25</v>
      </c>
      <c r="AA176" s="73">
        <f t="shared" ref="AA176" si="550">SUM(K177:M177)</f>
        <v>0.25</v>
      </c>
      <c r="AB176" s="84">
        <f t="shared" ref="AB176" si="551">SUM(K177:M177)/SUM(K176:M176)</f>
        <v>1</v>
      </c>
      <c r="AC176" s="83">
        <f t="shared" ref="AC176" si="552">SUM(N176:P176)</f>
        <v>0.25</v>
      </c>
      <c r="AD176" s="73">
        <f t="shared" ref="AD176" si="553">SUM(N177:P177)</f>
        <v>0.25</v>
      </c>
      <c r="AE176" s="84">
        <f t="shared" ref="AE176" si="554">SUM(N177:P177)/SUM(N176:P176)</f>
        <v>1</v>
      </c>
      <c r="AF176" s="83">
        <f t="shared" ref="AF176" si="555">SUM(Q176:S176)</f>
        <v>0.25</v>
      </c>
      <c r="AG176" s="73">
        <f t="shared" ref="AG176" si="556">SUM(Q177:S177)</f>
        <v>0.25</v>
      </c>
      <c r="AH176" s="84">
        <f t="shared" ref="AH176" si="557">SUM(Q177:S177)/SUM(Q176:S176)</f>
        <v>1</v>
      </c>
      <c r="AI176" s="73">
        <f>SUM(H176:M176)</f>
        <v>0.5</v>
      </c>
      <c r="AJ176" s="73">
        <f>SUM(H177:M177)</f>
        <v>0.5</v>
      </c>
      <c r="AK176" s="73">
        <f>+AJ176/AI176</f>
        <v>1</v>
      </c>
      <c r="AL176" s="73">
        <f>SUM(H176:S176)</f>
        <v>1</v>
      </c>
      <c r="AM176" s="73">
        <f>SUM(H177:S177)</f>
        <v>1</v>
      </c>
      <c r="AN176" s="72">
        <f>+AM176/AL176</f>
        <v>1</v>
      </c>
    </row>
    <row r="177" spans="1:40" s="30" customFormat="1" ht="44.25" customHeight="1" x14ac:dyDescent="0.3">
      <c r="A177" s="103"/>
      <c r="B177" s="103"/>
      <c r="C177" s="103"/>
      <c r="D177" s="74"/>
      <c r="E177" s="103"/>
      <c r="F177" s="103"/>
      <c r="G177" s="37" t="s">
        <v>107</v>
      </c>
      <c r="H177" s="38">
        <v>0</v>
      </c>
      <c r="I177" s="38">
        <v>0</v>
      </c>
      <c r="J177" s="67">
        <v>0.25</v>
      </c>
      <c r="K177" s="138">
        <v>0</v>
      </c>
      <c r="L177" s="38">
        <v>0</v>
      </c>
      <c r="M177" s="67">
        <v>0.25</v>
      </c>
      <c r="N177" s="38">
        <v>0</v>
      </c>
      <c r="O177" s="38">
        <v>0</v>
      </c>
      <c r="P177" s="139">
        <v>0.25</v>
      </c>
      <c r="Q177" s="38">
        <v>0</v>
      </c>
      <c r="R177" s="139">
        <v>0.25</v>
      </c>
      <c r="S177" s="38">
        <v>0</v>
      </c>
      <c r="T177" s="49">
        <f t="shared" si="545"/>
        <v>1</v>
      </c>
      <c r="U177" s="74"/>
      <c r="V177" s="74"/>
      <c r="W177" s="73"/>
      <c r="X177" s="73"/>
      <c r="Y177" s="73"/>
      <c r="Z177" s="73"/>
      <c r="AA177" s="73"/>
      <c r="AB177" s="84"/>
      <c r="AC177" s="83"/>
      <c r="AD177" s="73"/>
      <c r="AE177" s="84"/>
      <c r="AF177" s="83"/>
      <c r="AG177" s="73"/>
      <c r="AH177" s="84"/>
      <c r="AI177" s="73"/>
      <c r="AJ177" s="73"/>
      <c r="AK177" s="73"/>
      <c r="AL177" s="73"/>
      <c r="AM177" s="73"/>
      <c r="AN177" s="72"/>
    </row>
    <row r="178" spans="1:40" s="30" customFormat="1" ht="44.25" customHeight="1" x14ac:dyDescent="0.3">
      <c r="A178" s="103"/>
      <c r="B178" s="103"/>
      <c r="C178" s="103"/>
      <c r="D178" s="74"/>
      <c r="E178" s="103"/>
      <c r="F178" s="103"/>
      <c r="G178" s="37" t="s">
        <v>108</v>
      </c>
      <c r="H178" s="126">
        <v>0</v>
      </c>
      <c r="I178" s="126">
        <v>0</v>
      </c>
      <c r="J178" s="126">
        <f t="shared" ref="J178" si="558">+J177/J176</f>
        <v>1</v>
      </c>
      <c r="K178" s="126">
        <v>0</v>
      </c>
      <c r="L178" s="126">
        <v>0</v>
      </c>
      <c r="M178" s="126">
        <f t="shared" ref="M178:O178" si="559">+M177/M176</f>
        <v>1</v>
      </c>
      <c r="N178" s="126">
        <v>0</v>
      </c>
      <c r="O178" s="126">
        <v>0</v>
      </c>
      <c r="P178" s="125">
        <f t="shared" ref="P178" si="560">+P177/P176</f>
        <v>1</v>
      </c>
      <c r="Q178" s="126">
        <v>0</v>
      </c>
      <c r="R178" s="125">
        <f t="shared" ref="R178" si="561">+R177/R176</f>
        <v>1</v>
      </c>
      <c r="S178" s="126">
        <v>0</v>
      </c>
      <c r="T178" s="127">
        <f>+T177/T176</f>
        <v>1</v>
      </c>
      <c r="U178" s="74"/>
      <c r="V178" s="74"/>
      <c r="W178" s="73"/>
      <c r="X178" s="73"/>
      <c r="Y178" s="73"/>
      <c r="Z178" s="73"/>
      <c r="AA178" s="73"/>
      <c r="AB178" s="84"/>
      <c r="AC178" s="83"/>
      <c r="AD178" s="73"/>
      <c r="AE178" s="84"/>
      <c r="AF178" s="83"/>
      <c r="AG178" s="73"/>
      <c r="AH178" s="84"/>
      <c r="AI178" s="73"/>
      <c r="AJ178" s="73"/>
      <c r="AK178" s="73"/>
      <c r="AL178" s="73"/>
      <c r="AM178" s="73"/>
      <c r="AN178" s="72"/>
    </row>
    <row r="179" spans="1:40" s="1" customFormat="1" ht="44.25" customHeight="1" x14ac:dyDescent="0.3">
      <c r="A179" s="103"/>
      <c r="B179" s="103"/>
      <c r="C179" s="103"/>
      <c r="D179" s="74"/>
      <c r="E179" s="103"/>
      <c r="F179" s="103"/>
      <c r="G179" s="37" t="s">
        <v>109</v>
      </c>
      <c r="H179" s="68" t="s">
        <v>110</v>
      </c>
      <c r="I179" s="68" t="s">
        <v>110</v>
      </c>
      <c r="J179" s="68" t="s">
        <v>333</v>
      </c>
      <c r="K179" s="68" t="s">
        <v>110</v>
      </c>
      <c r="L179" s="68" t="s">
        <v>110</v>
      </c>
      <c r="M179" s="68" t="s">
        <v>333</v>
      </c>
      <c r="N179" s="68" t="s">
        <v>110</v>
      </c>
      <c r="O179" s="68" t="s">
        <v>110</v>
      </c>
      <c r="P179" s="68" t="s">
        <v>333</v>
      </c>
      <c r="Q179" s="68" t="s">
        <v>110</v>
      </c>
      <c r="R179" s="68" t="s">
        <v>333</v>
      </c>
      <c r="S179" s="68" t="s">
        <v>110</v>
      </c>
      <c r="T179" s="49" t="s">
        <v>110</v>
      </c>
      <c r="U179" s="74"/>
      <c r="V179" s="74"/>
      <c r="W179" s="73"/>
      <c r="X179" s="73"/>
      <c r="Y179" s="73"/>
      <c r="Z179" s="73"/>
      <c r="AA179" s="73"/>
      <c r="AB179" s="84"/>
      <c r="AC179" s="83"/>
      <c r="AD179" s="73"/>
      <c r="AE179" s="84"/>
      <c r="AF179" s="83"/>
      <c r="AG179" s="73"/>
      <c r="AH179" s="84"/>
      <c r="AI179" s="73"/>
      <c r="AJ179" s="73"/>
      <c r="AK179" s="73"/>
      <c r="AL179" s="73"/>
      <c r="AM179" s="73"/>
      <c r="AN179" s="72"/>
    </row>
    <row r="180" spans="1:40" s="1" customFormat="1" ht="44.25" customHeight="1" x14ac:dyDescent="0.3">
      <c r="A180" s="103" t="s">
        <v>303</v>
      </c>
      <c r="B180" s="103" t="s">
        <v>57</v>
      </c>
      <c r="C180" s="103" t="s">
        <v>15</v>
      </c>
      <c r="D180" s="74">
        <v>45</v>
      </c>
      <c r="E180" s="103" t="s">
        <v>334</v>
      </c>
      <c r="F180" s="103" t="s">
        <v>15</v>
      </c>
      <c r="G180" s="37" t="s">
        <v>106</v>
      </c>
      <c r="H180" s="125">
        <v>0</v>
      </c>
      <c r="I180" s="125">
        <v>0</v>
      </c>
      <c r="J180" s="125">
        <v>0</v>
      </c>
      <c r="K180" s="125">
        <v>0.33333333333333337</v>
      </c>
      <c r="L180" s="125">
        <v>0</v>
      </c>
      <c r="M180" s="125">
        <v>0</v>
      </c>
      <c r="N180" s="128">
        <v>0</v>
      </c>
      <c r="O180" s="125">
        <v>0.33333333333333337</v>
      </c>
      <c r="P180" s="128">
        <v>0</v>
      </c>
      <c r="Q180" s="129">
        <v>0</v>
      </c>
      <c r="R180" s="129">
        <v>0</v>
      </c>
      <c r="S180" s="125">
        <v>0.33333333333333337</v>
      </c>
      <c r="T180" s="127">
        <f t="shared" ref="T180:T181" si="562">SUM(H180:S180)</f>
        <v>1</v>
      </c>
      <c r="U180" s="74" t="s">
        <v>335</v>
      </c>
      <c r="V180" s="74" t="s">
        <v>336</v>
      </c>
      <c r="W180" s="73" t="s">
        <v>146</v>
      </c>
      <c r="X180" s="73" t="s">
        <v>146</v>
      </c>
      <c r="Y180" s="73" t="s">
        <v>146</v>
      </c>
      <c r="Z180" s="73">
        <f t="shared" ref="Z180" si="563">SUM(K180:M180)</f>
        <v>0.33333333333333337</v>
      </c>
      <c r="AA180" s="73">
        <f t="shared" ref="AA180" si="564">SUM(K181:M181)</f>
        <v>0.33333333333333337</v>
      </c>
      <c r="AB180" s="84">
        <f t="shared" ref="AB180" si="565">SUM(K181:M181)/SUM(K180:M180)</f>
        <v>1</v>
      </c>
      <c r="AC180" s="83">
        <f t="shared" ref="AC180" si="566">SUM(N180:P180)</f>
        <v>0.33333333333333337</v>
      </c>
      <c r="AD180" s="73">
        <f t="shared" ref="AD180" si="567">SUM(N181:P181)</f>
        <v>0.33333333333333337</v>
      </c>
      <c r="AE180" s="84">
        <f t="shared" ref="AE180" si="568">SUM(N181:P181)/SUM(N180:P180)</f>
        <v>1</v>
      </c>
      <c r="AF180" s="83">
        <f t="shared" ref="AF180" si="569">SUM(Q180:S180)</f>
        <v>0.33333333333333337</v>
      </c>
      <c r="AG180" s="73">
        <f t="shared" ref="AG180" si="570">SUM(Q181:S181)</f>
        <v>0.33333333333333337</v>
      </c>
      <c r="AH180" s="84">
        <f t="shared" ref="AH180" si="571">SUM(Q181:S181)/SUM(Q180:S180)</f>
        <v>1</v>
      </c>
      <c r="AI180" s="73">
        <f>SUM(H180:M180)</f>
        <v>0.33333333333333337</v>
      </c>
      <c r="AJ180" s="73">
        <f>SUM(H181:M181)</f>
        <v>0.33333333333333337</v>
      </c>
      <c r="AK180" s="73">
        <f>+AJ180/AI180</f>
        <v>1</v>
      </c>
      <c r="AL180" s="73">
        <f>SUM(H180:S180)</f>
        <v>1</v>
      </c>
      <c r="AM180" s="73">
        <f>SUM(H181:S181)</f>
        <v>1</v>
      </c>
      <c r="AN180" s="72">
        <f>+AM180/AL180</f>
        <v>1</v>
      </c>
    </row>
    <row r="181" spans="1:40" s="30" customFormat="1" ht="44.25" customHeight="1" x14ac:dyDescent="0.3">
      <c r="A181" s="103"/>
      <c r="B181" s="103"/>
      <c r="C181" s="103"/>
      <c r="D181" s="74"/>
      <c r="E181" s="103"/>
      <c r="F181" s="103"/>
      <c r="G181" s="37" t="s">
        <v>107</v>
      </c>
      <c r="H181" s="38">
        <v>0</v>
      </c>
      <c r="I181" s="38">
        <v>0</v>
      </c>
      <c r="J181" s="138">
        <v>0</v>
      </c>
      <c r="K181" s="138">
        <f>K180</f>
        <v>0.33333333333333337</v>
      </c>
      <c r="L181" s="38">
        <v>0</v>
      </c>
      <c r="M181" s="67">
        <v>0</v>
      </c>
      <c r="N181" s="67">
        <v>0</v>
      </c>
      <c r="O181" s="138">
        <f>O180</f>
        <v>0.33333333333333337</v>
      </c>
      <c r="P181" s="67">
        <v>0</v>
      </c>
      <c r="Q181" s="67">
        <v>0</v>
      </c>
      <c r="R181" s="67">
        <v>0</v>
      </c>
      <c r="S181" s="138">
        <f>S180</f>
        <v>0.33333333333333337</v>
      </c>
      <c r="T181" s="49">
        <f t="shared" si="562"/>
        <v>1</v>
      </c>
      <c r="U181" s="74"/>
      <c r="V181" s="74"/>
      <c r="W181" s="73"/>
      <c r="X181" s="73"/>
      <c r="Y181" s="73"/>
      <c r="Z181" s="73"/>
      <c r="AA181" s="73"/>
      <c r="AB181" s="84"/>
      <c r="AC181" s="83"/>
      <c r="AD181" s="73"/>
      <c r="AE181" s="84"/>
      <c r="AF181" s="83"/>
      <c r="AG181" s="73"/>
      <c r="AH181" s="84"/>
      <c r="AI181" s="73"/>
      <c r="AJ181" s="73"/>
      <c r="AK181" s="73"/>
      <c r="AL181" s="73"/>
      <c r="AM181" s="73"/>
      <c r="AN181" s="72"/>
    </row>
    <row r="182" spans="1:40" s="30" customFormat="1" ht="44.25" customHeight="1" x14ac:dyDescent="0.3">
      <c r="A182" s="103"/>
      <c r="B182" s="103"/>
      <c r="C182" s="103"/>
      <c r="D182" s="74"/>
      <c r="E182" s="103"/>
      <c r="F182" s="103"/>
      <c r="G182" s="37" t="s">
        <v>108</v>
      </c>
      <c r="H182" s="126">
        <v>0</v>
      </c>
      <c r="I182" s="126">
        <v>0</v>
      </c>
      <c r="J182" s="126">
        <v>0</v>
      </c>
      <c r="K182" s="126">
        <f t="shared" ref="K182" si="572">+K181/K180</f>
        <v>1</v>
      </c>
      <c r="L182" s="126">
        <v>0</v>
      </c>
      <c r="M182" s="126">
        <v>0</v>
      </c>
      <c r="N182" s="126">
        <v>0</v>
      </c>
      <c r="O182" s="126">
        <f t="shared" ref="M182:O182" si="573">+O181/O180</f>
        <v>1</v>
      </c>
      <c r="P182" s="126">
        <v>0</v>
      </c>
      <c r="Q182" s="126">
        <v>0</v>
      </c>
      <c r="R182" s="126">
        <v>0</v>
      </c>
      <c r="S182" s="125">
        <f t="shared" ref="S182" si="574">+S181/S180</f>
        <v>1</v>
      </c>
      <c r="T182" s="127">
        <f>+T181/T180</f>
        <v>1</v>
      </c>
      <c r="U182" s="74"/>
      <c r="V182" s="74"/>
      <c r="W182" s="73"/>
      <c r="X182" s="73"/>
      <c r="Y182" s="73"/>
      <c r="Z182" s="73"/>
      <c r="AA182" s="73"/>
      <c r="AB182" s="84"/>
      <c r="AC182" s="83"/>
      <c r="AD182" s="73"/>
      <c r="AE182" s="84"/>
      <c r="AF182" s="83"/>
      <c r="AG182" s="73"/>
      <c r="AH182" s="84"/>
      <c r="AI182" s="73"/>
      <c r="AJ182" s="73"/>
      <c r="AK182" s="73"/>
      <c r="AL182" s="73"/>
      <c r="AM182" s="73"/>
      <c r="AN182" s="72"/>
    </row>
    <row r="183" spans="1:40" s="1" customFormat="1" ht="44.25" customHeight="1" x14ac:dyDescent="0.3">
      <c r="A183" s="103"/>
      <c r="B183" s="103"/>
      <c r="C183" s="103"/>
      <c r="D183" s="74"/>
      <c r="E183" s="103"/>
      <c r="F183" s="103"/>
      <c r="G183" s="37" t="s">
        <v>109</v>
      </c>
      <c r="H183" s="68" t="s">
        <v>110</v>
      </c>
      <c r="I183" s="68" t="s">
        <v>110</v>
      </c>
      <c r="J183" s="68" t="s">
        <v>110</v>
      </c>
      <c r="K183" s="68" t="s">
        <v>337</v>
      </c>
      <c r="L183" s="68" t="s">
        <v>110</v>
      </c>
      <c r="M183" s="68" t="s">
        <v>110</v>
      </c>
      <c r="N183" s="68" t="s">
        <v>110</v>
      </c>
      <c r="O183" s="68" t="s">
        <v>337</v>
      </c>
      <c r="P183" s="68" t="s">
        <v>110</v>
      </c>
      <c r="Q183" s="68" t="s">
        <v>110</v>
      </c>
      <c r="R183" s="68" t="s">
        <v>110</v>
      </c>
      <c r="S183" s="68" t="s">
        <v>337</v>
      </c>
      <c r="T183" s="49" t="s">
        <v>110</v>
      </c>
      <c r="U183" s="74"/>
      <c r="V183" s="74"/>
      <c r="W183" s="73"/>
      <c r="X183" s="73"/>
      <c r="Y183" s="73"/>
      <c r="Z183" s="73"/>
      <c r="AA183" s="73"/>
      <c r="AB183" s="84"/>
      <c r="AC183" s="83"/>
      <c r="AD183" s="73"/>
      <c r="AE183" s="84"/>
      <c r="AF183" s="83"/>
      <c r="AG183" s="73"/>
      <c r="AH183" s="84"/>
      <c r="AI183" s="73"/>
      <c r="AJ183" s="73"/>
      <c r="AK183" s="73"/>
      <c r="AL183" s="73"/>
      <c r="AM183" s="73"/>
      <c r="AN183" s="72"/>
    </row>
    <row r="184" spans="1:40" s="1" customFormat="1" ht="44.25" customHeight="1" x14ac:dyDescent="0.3">
      <c r="A184" s="103" t="s">
        <v>303</v>
      </c>
      <c r="B184" s="103" t="s">
        <v>57</v>
      </c>
      <c r="C184" s="103" t="s">
        <v>15</v>
      </c>
      <c r="D184" s="74">
        <v>46</v>
      </c>
      <c r="E184" s="103" t="s">
        <v>338</v>
      </c>
      <c r="F184" s="103" t="s">
        <v>15</v>
      </c>
      <c r="G184" s="37" t="s">
        <v>106</v>
      </c>
      <c r="H184" s="125">
        <v>0</v>
      </c>
      <c r="I184" s="125">
        <v>0</v>
      </c>
      <c r="J184" s="125">
        <v>0</v>
      </c>
      <c r="K184" s="125">
        <v>0.33333333333333337</v>
      </c>
      <c r="L184" s="125">
        <v>0</v>
      </c>
      <c r="M184" s="125">
        <v>0</v>
      </c>
      <c r="N184" s="128">
        <v>0.33333333333333337</v>
      </c>
      <c r="O184" s="128">
        <v>0</v>
      </c>
      <c r="P184" s="128">
        <v>0</v>
      </c>
      <c r="Q184" s="129">
        <v>0.33333333333333337</v>
      </c>
      <c r="R184" s="129">
        <v>0</v>
      </c>
      <c r="S184" s="128">
        <v>0</v>
      </c>
      <c r="T184" s="127">
        <f t="shared" ref="T184:T185" si="575">SUM(H184:S184)</f>
        <v>1</v>
      </c>
      <c r="U184" s="74" t="s">
        <v>339</v>
      </c>
      <c r="V184" s="74" t="s">
        <v>340</v>
      </c>
      <c r="W184" s="73" t="s">
        <v>146</v>
      </c>
      <c r="X184" s="73" t="s">
        <v>146</v>
      </c>
      <c r="Y184" s="73" t="s">
        <v>146</v>
      </c>
      <c r="Z184" s="73">
        <f t="shared" ref="Z184" si="576">SUM(K184:M184)</f>
        <v>0.33333333333333337</v>
      </c>
      <c r="AA184" s="73">
        <f t="shared" ref="AA184" si="577">SUM(K185:M185)</f>
        <v>0.33333333333333337</v>
      </c>
      <c r="AB184" s="84">
        <f t="shared" ref="AB184" si="578">SUM(K185:M185)/SUM(K184:M184)</f>
        <v>1</v>
      </c>
      <c r="AC184" s="83">
        <f t="shared" ref="AC184" si="579">SUM(N184:P184)</f>
        <v>0.33333333333333337</v>
      </c>
      <c r="AD184" s="73">
        <f t="shared" ref="AD184" si="580">SUM(N185:P185)</f>
        <v>0.33333333333333337</v>
      </c>
      <c r="AE184" s="84">
        <f t="shared" ref="AE184" si="581">SUM(N185:P185)/SUM(N184:P184)</f>
        <v>1</v>
      </c>
      <c r="AF184" s="83">
        <f t="shared" ref="AF184" si="582">SUM(Q184:S184)</f>
        <v>0.33333333333333337</v>
      </c>
      <c r="AG184" s="73">
        <f t="shared" ref="AG184" si="583">SUM(Q185:S185)</f>
        <v>0.33333000000000002</v>
      </c>
      <c r="AH184" s="84">
        <f t="shared" ref="AH184" si="584">SUM(Q185:S185)/SUM(Q184:S184)</f>
        <v>0.99998999999999993</v>
      </c>
      <c r="AI184" s="73">
        <f>SUM(H184:M184)</f>
        <v>0.33333333333333337</v>
      </c>
      <c r="AJ184" s="73">
        <f>SUM(H185:M185)</f>
        <v>0.33333333333333337</v>
      </c>
      <c r="AK184" s="73">
        <f>+AJ184/AI184</f>
        <v>1</v>
      </c>
      <c r="AL184" s="73">
        <f>SUM(H184:S184)</f>
        <v>1</v>
      </c>
      <c r="AM184" s="73">
        <f>SUM(H185:S185)</f>
        <v>0.99999666666666676</v>
      </c>
      <c r="AN184" s="72">
        <f>+AM184/AL184</f>
        <v>0.99999666666666676</v>
      </c>
    </row>
    <row r="185" spans="1:40" s="30" customFormat="1" ht="44.25" customHeight="1" x14ac:dyDescent="0.3">
      <c r="A185" s="103"/>
      <c r="B185" s="103"/>
      <c r="C185" s="103"/>
      <c r="D185" s="74"/>
      <c r="E185" s="103"/>
      <c r="F185" s="103"/>
      <c r="G185" s="37" t="s">
        <v>107</v>
      </c>
      <c r="H185" s="38">
        <v>0</v>
      </c>
      <c r="I185" s="38">
        <v>0</v>
      </c>
      <c r="J185" s="138">
        <v>0</v>
      </c>
      <c r="K185" s="138">
        <f>+K184</f>
        <v>0.33333333333333337</v>
      </c>
      <c r="L185" s="38">
        <v>0</v>
      </c>
      <c r="M185" s="38">
        <v>0</v>
      </c>
      <c r="N185" s="138">
        <f>N184</f>
        <v>0.33333333333333337</v>
      </c>
      <c r="O185" s="38">
        <v>0</v>
      </c>
      <c r="P185" s="38">
        <v>0</v>
      </c>
      <c r="Q185" s="140">
        <v>0.33333000000000002</v>
      </c>
      <c r="R185" s="38">
        <v>0</v>
      </c>
      <c r="S185" s="38">
        <v>0</v>
      </c>
      <c r="T185" s="49">
        <f t="shared" si="575"/>
        <v>0.99999666666666676</v>
      </c>
      <c r="U185" s="74"/>
      <c r="V185" s="74"/>
      <c r="W185" s="73"/>
      <c r="X185" s="73"/>
      <c r="Y185" s="73"/>
      <c r="Z185" s="73"/>
      <c r="AA185" s="73"/>
      <c r="AB185" s="84"/>
      <c r="AC185" s="83"/>
      <c r="AD185" s="73"/>
      <c r="AE185" s="84"/>
      <c r="AF185" s="83"/>
      <c r="AG185" s="73"/>
      <c r="AH185" s="84"/>
      <c r="AI185" s="73"/>
      <c r="AJ185" s="73"/>
      <c r="AK185" s="73"/>
      <c r="AL185" s="73"/>
      <c r="AM185" s="73"/>
      <c r="AN185" s="72"/>
    </row>
    <row r="186" spans="1:40" s="30" customFormat="1" ht="44.25" customHeight="1" x14ac:dyDescent="0.3">
      <c r="A186" s="103"/>
      <c r="B186" s="103"/>
      <c r="C186" s="103"/>
      <c r="D186" s="74"/>
      <c r="E186" s="103"/>
      <c r="F186" s="103"/>
      <c r="G186" s="37" t="s">
        <v>108</v>
      </c>
      <c r="H186" s="126">
        <v>0</v>
      </c>
      <c r="I186" s="126">
        <v>0</v>
      </c>
      <c r="J186" s="126">
        <v>0</v>
      </c>
      <c r="K186" s="126">
        <f t="shared" ref="K186" si="585">+K185/K184</f>
        <v>1</v>
      </c>
      <c r="L186" s="126">
        <v>0</v>
      </c>
      <c r="M186" s="126">
        <v>0</v>
      </c>
      <c r="N186" s="126">
        <f t="shared" ref="M186:O186" si="586">+N185/N184</f>
        <v>1</v>
      </c>
      <c r="O186" s="126">
        <v>0</v>
      </c>
      <c r="P186" s="126">
        <v>0</v>
      </c>
      <c r="Q186" s="125">
        <f t="shared" ref="Q186" si="587">+Q185/Q184</f>
        <v>0.99998999999999993</v>
      </c>
      <c r="R186" s="126">
        <v>0</v>
      </c>
      <c r="S186" s="126">
        <v>0</v>
      </c>
      <c r="T186" s="127">
        <f>+T185/T184</f>
        <v>0.99999666666666676</v>
      </c>
      <c r="U186" s="74"/>
      <c r="V186" s="74"/>
      <c r="W186" s="73"/>
      <c r="X186" s="73"/>
      <c r="Y186" s="73"/>
      <c r="Z186" s="73"/>
      <c r="AA186" s="73"/>
      <c r="AB186" s="84"/>
      <c r="AC186" s="83"/>
      <c r="AD186" s="73"/>
      <c r="AE186" s="84"/>
      <c r="AF186" s="83"/>
      <c r="AG186" s="73"/>
      <c r="AH186" s="84"/>
      <c r="AI186" s="73"/>
      <c r="AJ186" s="73"/>
      <c r="AK186" s="73"/>
      <c r="AL186" s="73"/>
      <c r="AM186" s="73"/>
      <c r="AN186" s="72"/>
    </row>
    <row r="187" spans="1:40" s="1" customFormat="1" ht="44.25" customHeight="1" x14ac:dyDescent="0.3">
      <c r="A187" s="103"/>
      <c r="B187" s="103"/>
      <c r="C187" s="103"/>
      <c r="D187" s="74"/>
      <c r="E187" s="103"/>
      <c r="F187" s="103"/>
      <c r="G187" s="37" t="s">
        <v>109</v>
      </c>
      <c r="H187" s="68" t="s">
        <v>110</v>
      </c>
      <c r="I187" s="68" t="s">
        <v>110</v>
      </c>
      <c r="J187" s="68" t="s">
        <v>110</v>
      </c>
      <c r="K187" s="68" t="s">
        <v>341</v>
      </c>
      <c r="L187" s="68" t="s">
        <v>110</v>
      </c>
      <c r="M187" s="68" t="s">
        <v>110</v>
      </c>
      <c r="N187" s="68" t="s">
        <v>342</v>
      </c>
      <c r="O187" s="68" t="s">
        <v>110</v>
      </c>
      <c r="P187" s="68" t="s">
        <v>110</v>
      </c>
      <c r="Q187" s="68" t="s">
        <v>343</v>
      </c>
      <c r="R187" s="68" t="s">
        <v>110</v>
      </c>
      <c r="S187" s="68" t="s">
        <v>110</v>
      </c>
      <c r="T187" s="49" t="s">
        <v>110</v>
      </c>
      <c r="U187" s="74"/>
      <c r="V187" s="74"/>
      <c r="W187" s="73"/>
      <c r="X187" s="73"/>
      <c r="Y187" s="73"/>
      <c r="Z187" s="73"/>
      <c r="AA187" s="73"/>
      <c r="AB187" s="84"/>
      <c r="AC187" s="83"/>
      <c r="AD187" s="73"/>
      <c r="AE187" s="84"/>
      <c r="AF187" s="83"/>
      <c r="AG187" s="73"/>
      <c r="AH187" s="84"/>
      <c r="AI187" s="73"/>
      <c r="AJ187" s="73"/>
      <c r="AK187" s="73"/>
      <c r="AL187" s="73"/>
      <c r="AM187" s="73"/>
      <c r="AN187" s="72"/>
    </row>
    <row r="188" spans="1:40" s="1" customFormat="1" ht="44.25" customHeight="1" x14ac:dyDescent="0.3">
      <c r="A188" s="103" t="s">
        <v>58</v>
      </c>
      <c r="B188" s="103" t="s">
        <v>59</v>
      </c>
      <c r="C188" s="103" t="s">
        <v>15</v>
      </c>
      <c r="D188" s="74">
        <v>47</v>
      </c>
      <c r="E188" s="103" t="s">
        <v>344</v>
      </c>
      <c r="F188" s="103" t="s">
        <v>15</v>
      </c>
      <c r="G188" s="37" t="s">
        <v>106</v>
      </c>
      <c r="H188" s="125">
        <v>0</v>
      </c>
      <c r="I188" s="125">
        <v>0</v>
      </c>
      <c r="J188" s="125">
        <v>0</v>
      </c>
      <c r="K188" s="125">
        <v>0</v>
      </c>
      <c r="L188" s="125">
        <v>0.3</v>
      </c>
      <c r="M188" s="125">
        <v>0</v>
      </c>
      <c r="N188" s="128">
        <v>0</v>
      </c>
      <c r="O188" s="128">
        <v>0.3</v>
      </c>
      <c r="P188" s="128">
        <v>0</v>
      </c>
      <c r="Q188" s="129">
        <v>0</v>
      </c>
      <c r="R188" s="129">
        <v>0.4</v>
      </c>
      <c r="S188" s="128">
        <v>0</v>
      </c>
      <c r="T188" s="127">
        <f t="shared" ref="T188:T189" si="588">SUM(H188:S188)</f>
        <v>1</v>
      </c>
      <c r="U188" s="74" t="s">
        <v>345</v>
      </c>
      <c r="V188" s="74" t="s">
        <v>346</v>
      </c>
      <c r="W188" s="73" t="s">
        <v>146</v>
      </c>
      <c r="X188" s="73" t="s">
        <v>146</v>
      </c>
      <c r="Y188" s="73" t="s">
        <v>146</v>
      </c>
      <c r="Z188" s="73">
        <f t="shared" ref="Z188" si="589">SUM(K188:M188)</f>
        <v>0.3</v>
      </c>
      <c r="AA188" s="73">
        <f t="shared" ref="AA188" si="590">SUM(K189:M189)</f>
        <v>0.3</v>
      </c>
      <c r="AB188" s="84">
        <f t="shared" ref="AB188" si="591">SUM(K189:M189)/SUM(K188:M188)</f>
        <v>1</v>
      </c>
      <c r="AC188" s="83">
        <f t="shared" ref="AC188" si="592">SUM(N188:P188)</f>
        <v>0.3</v>
      </c>
      <c r="AD188" s="73">
        <f t="shared" ref="AD188" si="593">SUM(N189:P189)</f>
        <v>0.3</v>
      </c>
      <c r="AE188" s="84">
        <f t="shared" ref="AE188" si="594">SUM(N189:P189)/SUM(N188:P188)</f>
        <v>1</v>
      </c>
      <c r="AF188" s="83">
        <f t="shared" ref="AF188" si="595">SUM(Q188:S188)</f>
        <v>0.4</v>
      </c>
      <c r="AG188" s="73">
        <f t="shared" ref="AG188" si="596">SUM(Q189:S189)</f>
        <v>0.4</v>
      </c>
      <c r="AH188" s="84">
        <f t="shared" ref="AH188" si="597">SUM(Q189:S189)/SUM(Q188:S188)</f>
        <v>1</v>
      </c>
      <c r="AI188" s="73">
        <f>SUM(H188:M188)</f>
        <v>0.3</v>
      </c>
      <c r="AJ188" s="73">
        <f>SUM(H189:M189)</f>
        <v>0.3</v>
      </c>
      <c r="AK188" s="73">
        <f>+AJ188/AI188</f>
        <v>1</v>
      </c>
      <c r="AL188" s="73">
        <f>SUM(H188:S188)</f>
        <v>1</v>
      </c>
      <c r="AM188" s="73">
        <f>SUM(H189:S189)</f>
        <v>1</v>
      </c>
      <c r="AN188" s="72">
        <f>+AM188/AL188</f>
        <v>1</v>
      </c>
    </row>
    <row r="189" spans="1:40" s="30" customFormat="1" ht="44.25" customHeight="1" x14ac:dyDescent="0.3">
      <c r="A189" s="103"/>
      <c r="B189" s="103"/>
      <c r="C189" s="103"/>
      <c r="D189" s="74"/>
      <c r="E189" s="103"/>
      <c r="F189" s="103"/>
      <c r="G189" s="37" t="s">
        <v>107</v>
      </c>
      <c r="H189" s="38">
        <v>0</v>
      </c>
      <c r="I189" s="38">
        <v>0</v>
      </c>
      <c r="J189" s="138">
        <v>0</v>
      </c>
      <c r="K189" s="138">
        <v>0</v>
      </c>
      <c r="L189" s="138">
        <v>0.3</v>
      </c>
      <c r="M189" s="67">
        <v>0</v>
      </c>
      <c r="N189" s="138">
        <v>0</v>
      </c>
      <c r="O189" s="138">
        <v>0.3</v>
      </c>
      <c r="P189" s="138">
        <v>0</v>
      </c>
      <c r="Q189" s="138">
        <v>0</v>
      </c>
      <c r="R189" s="138">
        <v>0.4</v>
      </c>
      <c r="S189" s="138">
        <v>0</v>
      </c>
      <c r="T189" s="49">
        <f t="shared" si="588"/>
        <v>1</v>
      </c>
      <c r="U189" s="74"/>
      <c r="V189" s="74"/>
      <c r="W189" s="73"/>
      <c r="X189" s="73"/>
      <c r="Y189" s="73"/>
      <c r="Z189" s="73"/>
      <c r="AA189" s="73"/>
      <c r="AB189" s="84"/>
      <c r="AC189" s="83"/>
      <c r="AD189" s="73"/>
      <c r="AE189" s="84"/>
      <c r="AF189" s="83"/>
      <c r="AG189" s="73"/>
      <c r="AH189" s="84"/>
      <c r="AI189" s="73"/>
      <c r="AJ189" s="73"/>
      <c r="AK189" s="73"/>
      <c r="AL189" s="73"/>
      <c r="AM189" s="73"/>
      <c r="AN189" s="72"/>
    </row>
    <row r="190" spans="1:40" s="30" customFormat="1" ht="44.25" customHeight="1" x14ac:dyDescent="0.3">
      <c r="A190" s="103"/>
      <c r="B190" s="103"/>
      <c r="C190" s="103"/>
      <c r="D190" s="74"/>
      <c r="E190" s="103"/>
      <c r="F190" s="103"/>
      <c r="G190" s="37" t="s">
        <v>108</v>
      </c>
      <c r="H190" s="126">
        <v>0</v>
      </c>
      <c r="I190" s="126">
        <v>0</v>
      </c>
      <c r="J190" s="126">
        <v>0</v>
      </c>
      <c r="K190" s="126">
        <v>0</v>
      </c>
      <c r="L190" s="125">
        <f t="shared" ref="L190" si="598">+L189/L188</f>
        <v>1</v>
      </c>
      <c r="M190" s="126">
        <v>0</v>
      </c>
      <c r="N190" s="126">
        <v>0</v>
      </c>
      <c r="O190" s="126">
        <f t="shared" ref="M190:O190" si="599">+O189/O188</f>
        <v>1</v>
      </c>
      <c r="P190" s="126">
        <v>0</v>
      </c>
      <c r="Q190" s="126">
        <v>0</v>
      </c>
      <c r="R190" s="126">
        <f t="shared" ref="R190" si="600">+R189/R188</f>
        <v>1</v>
      </c>
      <c r="S190" s="126">
        <v>0</v>
      </c>
      <c r="T190" s="127">
        <f>+T189/T188</f>
        <v>1</v>
      </c>
      <c r="U190" s="74"/>
      <c r="V190" s="74"/>
      <c r="W190" s="73"/>
      <c r="X190" s="73"/>
      <c r="Y190" s="73"/>
      <c r="Z190" s="73"/>
      <c r="AA190" s="73"/>
      <c r="AB190" s="84"/>
      <c r="AC190" s="83"/>
      <c r="AD190" s="73"/>
      <c r="AE190" s="84"/>
      <c r="AF190" s="83"/>
      <c r="AG190" s="73"/>
      <c r="AH190" s="84"/>
      <c r="AI190" s="73"/>
      <c r="AJ190" s="73"/>
      <c r="AK190" s="73"/>
      <c r="AL190" s="73"/>
      <c r="AM190" s="73"/>
      <c r="AN190" s="72"/>
    </row>
    <row r="191" spans="1:40" s="1" customFormat="1" ht="44.25" customHeight="1" x14ac:dyDescent="0.3">
      <c r="A191" s="103"/>
      <c r="B191" s="103"/>
      <c r="C191" s="103"/>
      <c r="D191" s="74"/>
      <c r="E191" s="103"/>
      <c r="F191" s="103"/>
      <c r="G191" s="37" t="s">
        <v>109</v>
      </c>
      <c r="H191" s="68" t="s">
        <v>110</v>
      </c>
      <c r="I191" s="68" t="s">
        <v>110</v>
      </c>
      <c r="J191" s="68" t="s">
        <v>110</v>
      </c>
      <c r="K191" s="68" t="s">
        <v>110</v>
      </c>
      <c r="L191" s="68" t="s">
        <v>333</v>
      </c>
      <c r="M191" s="68" t="s">
        <v>110</v>
      </c>
      <c r="N191" s="68" t="s">
        <v>110</v>
      </c>
      <c r="O191" s="68" t="s">
        <v>333</v>
      </c>
      <c r="P191" s="68" t="s">
        <v>110</v>
      </c>
      <c r="Q191" s="68" t="s">
        <v>110</v>
      </c>
      <c r="R191" s="68" t="s">
        <v>333</v>
      </c>
      <c r="S191" s="68" t="s">
        <v>110</v>
      </c>
      <c r="T191" s="49" t="s">
        <v>110</v>
      </c>
      <c r="U191" s="74"/>
      <c r="V191" s="74"/>
      <c r="W191" s="73"/>
      <c r="X191" s="73"/>
      <c r="Y191" s="73"/>
      <c r="Z191" s="73"/>
      <c r="AA191" s="73"/>
      <c r="AB191" s="84"/>
      <c r="AC191" s="83"/>
      <c r="AD191" s="73"/>
      <c r="AE191" s="84"/>
      <c r="AF191" s="83"/>
      <c r="AG191" s="73"/>
      <c r="AH191" s="84"/>
      <c r="AI191" s="73"/>
      <c r="AJ191" s="73"/>
      <c r="AK191" s="73"/>
      <c r="AL191" s="73"/>
      <c r="AM191" s="73"/>
      <c r="AN191" s="72"/>
    </row>
    <row r="192" spans="1:40" s="1" customFormat="1" ht="44.25" customHeight="1" x14ac:dyDescent="0.3">
      <c r="A192" s="103" t="s">
        <v>58</v>
      </c>
      <c r="B192" s="103" t="s">
        <v>59</v>
      </c>
      <c r="C192" s="103" t="s">
        <v>15</v>
      </c>
      <c r="D192" s="74">
        <v>48</v>
      </c>
      <c r="E192" s="103" t="s">
        <v>347</v>
      </c>
      <c r="F192" s="103" t="s">
        <v>15</v>
      </c>
      <c r="G192" s="37" t="s">
        <v>106</v>
      </c>
      <c r="H192" s="125">
        <v>0</v>
      </c>
      <c r="I192" s="125">
        <v>0</v>
      </c>
      <c r="J192" s="125">
        <v>0</v>
      </c>
      <c r="K192" s="125">
        <v>0</v>
      </c>
      <c r="L192" s="125">
        <v>0</v>
      </c>
      <c r="M192" s="125">
        <v>0.5</v>
      </c>
      <c r="N192" s="128">
        <v>0</v>
      </c>
      <c r="O192" s="128">
        <v>0</v>
      </c>
      <c r="P192" s="128">
        <v>0</v>
      </c>
      <c r="Q192" s="129">
        <v>0</v>
      </c>
      <c r="R192" s="129">
        <v>0</v>
      </c>
      <c r="S192" s="128">
        <v>0.5</v>
      </c>
      <c r="T192" s="127">
        <f t="shared" ref="T192:T193" si="601">SUM(H192:S192)</f>
        <v>1</v>
      </c>
      <c r="U192" s="74" t="s">
        <v>348</v>
      </c>
      <c r="V192" s="74" t="s">
        <v>581</v>
      </c>
      <c r="W192" s="73" t="s">
        <v>146</v>
      </c>
      <c r="X192" s="73" t="s">
        <v>146</v>
      </c>
      <c r="Y192" s="73" t="s">
        <v>146</v>
      </c>
      <c r="Z192" s="73">
        <f t="shared" ref="Z192" si="602">SUM(K192:M192)</f>
        <v>0.5</v>
      </c>
      <c r="AA192" s="73">
        <f t="shared" ref="AA192" si="603">SUM(K193:M193)</f>
        <v>0.5</v>
      </c>
      <c r="AB192" s="84">
        <f t="shared" ref="AB192" si="604">SUM(K193:M193)/SUM(K192:M192)</f>
        <v>1</v>
      </c>
      <c r="AC192" s="112" t="s">
        <v>147</v>
      </c>
      <c r="AD192" s="112" t="s">
        <v>147</v>
      </c>
      <c r="AE192" s="112" t="s">
        <v>147</v>
      </c>
      <c r="AF192" s="83">
        <f t="shared" ref="AF192" si="605">SUM(Q192:S192)</f>
        <v>0.5</v>
      </c>
      <c r="AG192" s="73">
        <f t="shared" ref="AG192" si="606">SUM(Q193:S193)</f>
        <v>0.5</v>
      </c>
      <c r="AH192" s="84">
        <f t="shared" ref="AH192" si="607">SUM(Q193:S193)/SUM(Q192:S192)</f>
        <v>1</v>
      </c>
      <c r="AI192" s="73">
        <f>SUM(H192:M192)</f>
        <v>0.5</v>
      </c>
      <c r="AJ192" s="73">
        <f>SUM(H193:M193)</f>
        <v>0.5</v>
      </c>
      <c r="AK192" s="73">
        <f>+AJ192/AI192</f>
        <v>1</v>
      </c>
      <c r="AL192" s="73">
        <f>SUM(H192:S192)</f>
        <v>1</v>
      </c>
      <c r="AM192" s="73">
        <f>SUM(H193:S193)</f>
        <v>1</v>
      </c>
      <c r="AN192" s="72">
        <f>+AM192/AL192</f>
        <v>1</v>
      </c>
    </row>
    <row r="193" spans="1:40" s="30" customFormat="1" ht="44.25" customHeight="1" x14ac:dyDescent="0.3">
      <c r="A193" s="103"/>
      <c r="B193" s="103"/>
      <c r="C193" s="103"/>
      <c r="D193" s="74"/>
      <c r="E193" s="103"/>
      <c r="F193" s="103"/>
      <c r="G193" s="37" t="s">
        <v>107</v>
      </c>
      <c r="H193" s="38">
        <v>0</v>
      </c>
      <c r="I193" s="38">
        <v>0</v>
      </c>
      <c r="J193" s="138">
        <v>0</v>
      </c>
      <c r="K193" s="138">
        <v>0</v>
      </c>
      <c r="L193" s="38">
        <v>0</v>
      </c>
      <c r="M193" s="67">
        <v>0.5</v>
      </c>
      <c r="N193" s="38">
        <v>0</v>
      </c>
      <c r="O193" s="38">
        <v>0</v>
      </c>
      <c r="P193" s="38">
        <v>0</v>
      </c>
      <c r="Q193" s="38">
        <v>0</v>
      </c>
      <c r="R193" s="38">
        <v>0</v>
      </c>
      <c r="S193" s="67">
        <v>0.5</v>
      </c>
      <c r="T193" s="49">
        <f t="shared" si="601"/>
        <v>1</v>
      </c>
      <c r="U193" s="74"/>
      <c r="V193" s="74"/>
      <c r="W193" s="73"/>
      <c r="X193" s="73"/>
      <c r="Y193" s="73"/>
      <c r="Z193" s="73"/>
      <c r="AA193" s="73"/>
      <c r="AB193" s="84"/>
      <c r="AC193" s="112"/>
      <c r="AD193" s="112"/>
      <c r="AE193" s="112"/>
      <c r="AF193" s="83"/>
      <c r="AG193" s="73"/>
      <c r="AH193" s="84"/>
      <c r="AI193" s="73"/>
      <c r="AJ193" s="73"/>
      <c r="AK193" s="73"/>
      <c r="AL193" s="73"/>
      <c r="AM193" s="73"/>
      <c r="AN193" s="72"/>
    </row>
    <row r="194" spans="1:40" s="30" customFormat="1" ht="44.25" customHeight="1" x14ac:dyDescent="0.3">
      <c r="A194" s="103"/>
      <c r="B194" s="103"/>
      <c r="C194" s="103"/>
      <c r="D194" s="74"/>
      <c r="E194" s="103"/>
      <c r="F194" s="103"/>
      <c r="G194" s="37" t="s">
        <v>108</v>
      </c>
      <c r="H194" s="126">
        <v>0</v>
      </c>
      <c r="I194" s="126">
        <v>0</v>
      </c>
      <c r="J194" s="126">
        <v>0</v>
      </c>
      <c r="K194" s="126">
        <v>0</v>
      </c>
      <c r="L194" s="126">
        <v>0</v>
      </c>
      <c r="M194" s="126">
        <f t="shared" ref="M194:O194" si="608">+M193/M192</f>
        <v>1</v>
      </c>
      <c r="N194" s="126">
        <v>0</v>
      </c>
      <c r="O194" s="126">
        <v>0</v>
      </c>
      <c r="P194" s="126">
        <v>0</v>
      </c>
      <c r="Q194" s="126">
        <v>0</v>
      </c>
      <c r="R194" s="126">
        <v>0</v>
      </c>
      <c r="S194" s="126">
        <f t="shared" ref="S194" si="609">+S193/S192</f>
        <v>1</v>
      </c>
      <c r="T194" s="127">
        <f>+T193/T192</f>
        <v>1</v>
      </c>
      <c r="U194" s="74"/>
      <c r="V194" s="74"/>
      <c r="W194" s="73"/>
      <c r="X194" s="73"/>
      <c r="Y194" s="73"/>
      <c r="Z194" s="73"/>
      <c r="AA194" s="73"/>
      <c r="AB194" s="84"/>
      <c r="AC194" s="112"/>
      <c r="AD194" s="112"/>
      <c r="AE194" s="112"/>
      <c r="AF194" s="83"/>
      <c r="AG194" s="73"/>
      <c r="AH194" s="84"/>
      <c r="AI194" s="73"/>
      <c r="AJ194" s="73"/>
      <c r="AK194" s="73"/>
      <c r="AL194" s="73"/>
      <c r="AM194" s="73"/>
      <c r="AN194" s="72"/>
    </row>
    <row r="195" spans="1:40" s="1" customFormat="1" ht="44.25" customHeight="1" x14ac:dyDescent="0.3">
      <c r="A195" s="103"/>
      <c r="B195" s="103"/>
      <c r="C195" s="103"/>
      <c r="D195" s="74"/>
      <c r="E195" s="103"/>
      <c r="F195" s="103"/>
      <c r="G195" s="37" t="s">
        <v>109</v>
      </c>
      <c r="H195" s="68" t="s">
        <v>110</v>
      </c>
      <c r="I195" s="68" t="s">
        <v>110</v>
      </c>
      <c r="J195" s="68" t="s">
        <v>110</v>
      </c>
      <c r="K195" s="68" t="s">
        <v>110</v>
      </c>
      <c r="L195" s="68" t="s">
        <v>110</v>
      </c>
      <c r="M195" s="68" t="s">
        <v>349</v>
      </c>
      <c r="N195" s="68" t="s">
        <v>110</v>
      </c>
      <c r="O195" s="68" t="s">
        <v>110</v>
      </c>
      <c r="P195" s="68" t="s">
        <v>110</v>
      </c>
      <c r="Q195" s="68" t="s">
        <v>110</v>
      </c>
      <c r="R195" s="68" t="s">
        <v>110</v>
      </c>
      <c r="S195" s="68" t="s">
        <v>349</v>
      </c>
      <c r="T195" s="49" t="s">
        <v>110</v>
      </c>
      <c r="U195" s="74"/>
      <c r="V195" s="74"/>
      <c r="W195" s="73"/>
      <c r="X195" s="73"/>
      <c r="Y195" s="73"/>
      <c r="Z195" s="73"/>
      <c r="AA195" s="73"/>
      <c r="AB195" s="84"/>
      <c r="AC195" s="112"/>
      <c r="AD195" s="112"/>
      <c r="AE195" s="112"/>
      <c r="AF195" s="83"/>
      <c r="AG195" s="73"/>
      <c r="AH195" s="84"/>
      <c r="AI195" s="73"/>
      <c r="AJ195" s="73"/>
      <c r="AK195" s="73"/>
      <c r="AL195" s="73"/>
      <c r="AM195" s="73"/>
      <c r="AN195" s="72"/>
    </row>
    <row r="196" spans="1:40" s="1" customFormat="1" ht="44.25" customHeight="1" x14ac:dyDescent="0.3">
      <c r="A196" s="103" t="s">
        <v>58</v>
      </c>
      <c r="B196" s="103" t="s">
        <v>59</v>
      </c>
      <c r="C196" s="103" t="s">
        <v>15</v>
      </c>
      <c r="D196" s="74">
        <v>49</v>
      </c>
      <c r="E196" s="103" t="s">
        <v>350</v>
      </c>
      <c r="F196" s="103" t="s">
        <v>15</v>
      </c>
      <c r="G196" s="37" t="s">
        <v>106</v>
      </c>
      <c r="H196" s="125">
        <v>0</v>
      </c>
      <c r="I196" s="125">
        <v>0</v>
      </c>
      <c r="J196" s="125">
        <v>0</v>
      </c>
      <c r="K196" s="125">
        <v>0</v>
      </c>
      <c r="L196" s="125">
        <v>0</v>
      </c>
      <c r="M196" s="125">
        <v>0.3</v>
      </c>
      <c r="N196" s="128">
        <v>0</v>
      </c>
      <c r="O196" s="128">
        <v>0</v>
      </c>
      <c r="P196" s="128">
        <v>0</v>
      </c>
      <c r="Q196" s="128">
        <v>0.3</v>
      </c>
      <c r="R196" s="128">
        <v>0</v>
      </c>
      <c r="S196" s="128">
        <v>0.4</v>
      </c>
      <c r="T196" s="127">
        <f t="shared" ref="T196:T197" si="610">SUM(H196:S196)</f>
        <v>1</v>
      </c>
      <c r="U196" s="74" t="s">
        <v>351</v>
      </c>
      <c r="V196" s="74" t="s">
        <v>352</v>
      </c>
      <c r="W196" s="73" t="s">
        <v>146</v>
      </c>
      <c r="X196" s="73" t="s">
        <v>146</v>
      </c>
      <c r="Y196" s="73" t="s">
        <v>146</v>
      </c>
      <c r="Z196" s="73">
        <f t="shared" ref="Z196" si="611">SUM(K196:M196)</f>
        <v>0.3</v>
      </c>
      <c r="AA196" s="73">
        <f t="shared" ref="AA196" si="612">SUM(K197:M197)</f>
        <v>0.3</v>
      </c>
      <c r="AB196" s="84">
        <f t="shared" ref="AB196" si="613">SUM(K197:M197)/SUM(K196:M196)</f>
        <v>1</v>
      </c>
      <c r="AC196" s="112" t="s">
        <v>147</v>
      </c>
      <c r="AD196" s="112" t="s">
        <v>147</v>
      </c>
      <c r="AE196" s="112" t="s">
        <v>147</v>
      </c>
      <c r="AF196" s="83">
        <f t="shared" ref="AF196" si="614">SUM(Q196:S196)</f>
        <v>0.7</v>
      </c>
      <c r="AG196" s="73">
        <f t="shared" ref="AG196" si="615">SUM(Q197:S197)</f>
        <v>0.7</v>
      </c>
      <c r="AH196" s="84">
        <f t="shared" ref="AH196" si="616">SUM(Q197:S197)/SUM(Q196:S196)</f>
        <v>1</v>
      </c>
      <c r="AI196" s="73">
        <f>SUM(H196:M196)</f>
        <v>0.3</v>
      </c>
      <c r="AJ196" s="73">
        <f>SUM(H197:M197)</f>
        <v>0.3</v>
      </c>
      <c r="AK196" s="73">
        <f>+AJ196/AI196</f>
        <v>1</v>
      </c>
      <c r="AL196" s="73">
        <f>SUM(H196:S196)</f>
        <v>1</v>
      </c>
      <c r="AM196" s="73">
        <f>SUM(H197:S197)</f>
        <v>1</v>
      </c>
      <c r="AN196" s="72">
        <f>+AM196/AL196</f>
        <v>1</v>
      </c>
    </row>
    <row r="197" spans="1:40" s="30" customFormat="1" ht="44.25" customHeight="1" x14ac:dyDescent="0.3">
      <c r="A197" s="103"/>
      <c r="B197" s="103"/>
      <c r="C197" s="103"/>
      <c r="D197" s="74"/>
      <c r="E197" s="103"/>
      <c r="F197" s="103"/>
      <c r="G197" s="37" t="s">
        <v>107</v>
      </c>
      <c r="H197" s="38">
        <v>0</v>
      </c>
      <c r="I197" s="38">
        <v>0</v>
      </c>
      <c r="J197" s="138">
        <v>0</v>
      </c>
      <c r="K197" s="138">
        <v>0</v>
      </c>
      <c r="L197" s="38">
        <v>0</v>
      </c>
      <c r="M197" s="67">
        <v>0.3</v>
      </c>
      <c r="N197" s="138">
        <v>0</v>
      </c>
      <c r="O197" s="138">
        <v>0</v>
      </c>
      <c r="P197" s="138">
        <v>0</v>
      </c>
      <c r="Q197" s="67">
        <v>0.3</v>
      </c>
      <c r="R197" s="138">
        <v>0</v>
      </c>
      <c r="S197" s="138">
        <v>0.4</v>
      </c>
      <c r="T197" s="49">
        <f t="shared" si="610"/>
        <v>1</v>
      </c>
      <c r="U197" s="74"/>
      <c r="V197" s="74"/>
      <c r="W197" s="73"/>
      <c r="X197" s="73"/>
      <c r="Y197" s="73"/>
      <c r="Z197" s="73"/>
      <c r="AA197" s="73"/>
      <c r="AB197" s="84"/>
      <c r="AC197" s="112"/>
      <c r="AD197" s="112"/>
      <c r="AE197" s="112"/>
      <c r="AF197" s="83"/>
      <c r="AG197" s="73"/>
      <c r="AH197" s="84"/>
      <c r="AI197" s="73"/>
      <c r="AJ197" s="73"/>
      <c r="AK197" s="73"/>
      <c r="AL197" s="73"/>
      <c r="AM197" s="73"/>
      <c r="AN197" s="72"/>
    </row>
    <row r="198" spans="1:40" s="30" customFormat="1" ht="44.25" customHeight="1" x14ac:dyDescent="0.3">
      <c r="A198" s="103"/>
      <c r="B198" s="103"/>
      <c r="C198" s="103"/>
      <c r="D198" s="74"/>
      <c r="E198" s="103"/>
      <c r="F198" s="103"/>
      <c r="G198" s="37" t="s">
        <v>108</v>
      </c>
      <c r="H198" s="126">
        <v>0</v>
      </c>
      <c r="I198" s="126">
        <v>0</v>
      </c>
      <c r="J198" s="126">
        <v>0</v>
      </c>
      <c r="K198" s="126">
        <v>0</v>
      </c>
      <c r="L198" s="126">
        <v>0</v>
      </c>
      <c r="M198" s="126">
        <f t="shared" ref="M198:O198" si="617">+M197/M196</f>
        <v>1</v>
      </c>
      <c r="N198" s="126">
        <v>0</v>
      </c>
      <c r="O198" s="126">
        <v>0</v>
      </c>
      <c r="P198" s="126">
        <v>0</v>
      </c>
      <c r="Q198" s="126">
        <f t="shared" ref="Q198" si="618">+Q197/Q196</f>
        <v>1</v>
      </c>
      <c r="R198" s="126">
        <v>0</v>
      </c>
      <c r="S198" s="126">
        <f t="shared" ref="S198" si="619">+S197/S196</f>
        <v>1</v>
      </c>
      <c r="T198" s="127">
        <f>+T197/T196</f>
        <v>1</v>
      </c>
      <c r="U198" s="74"/>
      <c r="V198" s="74"/>
      <c r="W198" s="73"/>
      <c r="X198" s="73"/>
      <c r="Y198" s="73"/>
      <c r="Z198" s="73"/>
      <c r="AA198" s="73"/>
      <c r="AB198" s="84"/>
      <c r="AC198" s="112"/>
      <c r="AD198" s="112"/>
      <c r="AE198" s="112"/>
      <c r="AF198" s="83"/>
      <c r="AG198" s="73"/>
      <c r="AH198" s="84"/>
      <c r="AI198" s="73"/>
      <c r="AJ198" s="73"/>
      <c r="AK198" s="73"/>
      <c r="AL198" s="73"/>
      <c r="AM198" s="73"/>
      <c r="AN198" s="72"/>
    </row>
    <row r="199" spans="1:40" s="1" customFormat="1" ht="44.25" customHeight="1" x14ac:dyDescent="0.3">
      <c r="A199" s="103"/>
      <c r="B199" s="103"/>
      <c r="C199" s="103"/>
      <c r="D199" s="74"/>
      <c r="E199" s="103"/>
      <c r="F199" s="103"/>
      <c r="G199" s="37" t="s">
        <v>109</v>
      </c>
      <c r="H199" s="68" t="s">
        <v>110</v>
      </c>
      <c r="I199" s="68" t="s">
        <v>110</v>
      </c>
      <c r="J199" s="68" t="s">
        <v>110</v>
      </c>
      <c r="K199" s="68" t="s">
        <v>110</v>
      </c>
      <c r="L199" s="68" t="s">
        <v>110</v>
      </c>
      <c r="M199" s="68" t="s">
        <v>353</v>
      </c>
      <c r="N199" s="68" t="s">
        <v>110</v>
      </c>
      <c r="O199" s="68" t="s">
        <v>110</v>
      </c>
      <c r="P199" s="68" t="s">
        <v>110</v>
      </c>
      <c r="Q199" s="68" t="s">
        <v>354</v>
      </c>
      <c r="R199" s="68" t="s">
        <v>110</v>
      </c>
      <c r="S199" s="68" t="s">
        <v>355</v>
      </c>
      <c r="T199" s="49" t="s">
        <v>110</v>
      </c>
      <c r="U199" s="74"/>
      <c r="V199" s="74"/>
      <c r="W199" s="73"/>
      <c r="X199" s="73"/>
      <c r="Y199" s="73"/>
      <c r="Z199" s="73"/>
      <c r="AA199" s="73"/>
      <c r="AB199" s="84"/>
      <c r="AC199" s="112"/>
      <c r="AD199" s="112"/>
      <c r="AE199" s="112"/>
      <c r="AF199" s="83"/>
      <c r="AG199" s="73"/>
      <c r="AH199" s="84"/>
      <c r="AI199" s="73"/>
      <c r="AJ199" s="73"/>
      <c r="AK199" s="73"/>
      <c r="AL199" s="73"/>
      <c r="AM199" s="73"/>
      <c r="AN199" s="72"/>
    </row>
    <row r="200" spans="1:40" s="1" customFormat="1" ht="44.25" customHeight="1" x14ac:dyDescent="0.3">
      <c r="A200" s="103" t="s">
        <v>60</v>
      </c>
      <c r="B200" s="103" t="s">
        <v>60</v>
      </c>
      <c r="C200" s="103" t="s">
        <v>15</v>
      </c>
      <c r="D200" s="74">
        <v>50</v>
      </c>
      <c r="E200" s="103" t="s">
        <v>356</v>
      </c>
      <c r="F200" s="103" t="s">
        <v>15</v>
      </c>
      <c r="G200" s="37" t="s">
        <v>106</v>
      </c>
      <c r="H200" s="125">
        <v>0.3</v>
      </c>
      <c r="I200" s="125">
        <v>0</v>
      </c>
      <c r="J200" s="125">
        <v>0</v>
      </c>
      <c r="K200" s="125">
        <v>0</v>
      </c>
      <c r="L200" s="125">
        <v>0.35</v>
      </c>
      <c r="M200" s="125">
        <v>0</v>
      </c>
      <c r="N200" s="128">
        <v>0</v>
      </c>
      <c r="O200" s="128">
        <v>0</v>
      </c>
      <c r="P200" s="128">
        <v>0.35</v>
      </c>
      <c r="Q200" s="129">
        <v>0</v>
      </c>
      <c r="R200" s="129">
        <v>0</v>
      </c>
      <c r="S200" s="128">
        <v>0</v>
      </c>
      <c r="T200" s="127">
        <f t="shared" ref="T200:T201" si="620">SUM(H200:S200)</f>
        <v>0.99999999999999989</v>
      </c>
      <c r="U200" s="74" t="s">
        <v>357</v>
      </c>
      <c r="V200" s="74" t="s">
        <v>358</v>
      </c>
      <c r="W200" s="73">
        <f t="shared" ref="W200" si="621">SUM(H200:J200)</f>
        <v>0.3</v>
      </c>
      <c r="X200" s="73">
        <f t="shared" ref="X200" si="622">SUM(H201:J201)</f>
        <v>0.3</v>
      </c>
      <c r="Y200" s="73">
        <f t="shared" ref="Y200" si="623">SUM(H201:J201)/SUM(H200:J200)</f>
        <v>1</v>
      </c>
      <c r="Z200" s="73">
        <f t="shared" ref="Z200" si="624">SUM(K200:M200)</f>
        <v>0.35</v>
      </c>
      <c r="AA200" s="73">
        <f t="shared" ref="AA200" si="625">SUM(K201:M201)</f>
        <v>0.35</v>
      </c>
      <c r="AB200" s="84">
        <f t="shared" ref="AB200" si="626">SUM(K201:M201)/SUM(K200:M200)</f>
        <v>1</v>
      </c>
      <c r="AC200" s="83">
        <f t="shared" ref="AC200" si="627">SUM(N200:P200)</f>
        <v>0.35</v>
      </c>
      <c r="AD200" s="73">
        <f t="shared" ref="AD200" si="628">SUM(N201:P201)</f>
        <v>0.35</v>
      </c>
      <c r="AE200" s="84">
        <f t="shared" ref="AE200" si="629">SUM(N201:P201)/SUM(N200:P200)</f>
        <v>1</v>
      </c>
      <c r="AF200" s="112" t="s">
        <v>594</v>
      </c>
      <c r="AG200" s="112" t="s">
        <v>594</v>
      </c>
      <c r="AH200" s="112" t="s">
        <v>594</v>
      </c>
      <c r="AI200" s="73">
        <f>SUM(H200:M200)</f>
        <v>0.64999999999999991</v>
      </c>
      <c r="AJ200" s="73">
        <f>SUM(H201:M201)</f>
        <v>0.64999999999999991</v>
      </c>
      <c r="AK200" s="73">
        <f>+AJ200/AI200</f>
        <v>1</v>
      </c>
      <c r="AL200" s="73">
        <f>SUM(H200:S200)</f>
        <v>0.99999999999999989</v>
      </c>
      <c r="AM200" s="73">
        <f>SUM(H201:S201)</f>
        <v>0.99999999999999989</v>
      </c>
      <c r="AN200" s="72">
        <f>+AM200/AL200</f>
        <v>1</v>
      </c>
    </row>
    <row r="201" spans="1:40" s="30" customFormat="1" ht="44.25" customHeight="1" x14ac:dyDescent="0.3">
      <c r="A201" s="103"/>
      <c r="B201" s="103"/>
      <c r="C201" s="103"/>
      <c r="D201" s="74"/>
      <c r="E201" s="103"/>
      <c r="F201" s="103"/>
      <c r="G201" s="37" t="s">
        <v>107</v>
      </c>
      <c r="H201" s="38">
        <v>0.3</v>
      </c>
      <c r="I201" s="38">
        <v>0</v>
      </c>
      <c r="J201" s="138">
        <v>0</v>
      </c>
      <c r="K201" s="138">
        <v>0</v>
      </c>
      <c r="L201" s="138">
        <v>0.35</v>
      </c>
      <c r="M201" s="67">
        <v>0</v>
      </c>
      <c r="N201" s="67">
        <v>0</v>
      </c>
      <c r="O201" s="67">
        <v>0</v>
      </c>
      <c r="P201" s="67">
        <v>0.35</v>
      </c>
      <c r="Q201" s="67">
        <v>0</v>
      </c>
      <c r="R201" s="67">
        <v>0</v>
      </c>
      <c r="S201" s="67">
        <v>0</v>
      </c>
      <c r="T201" s="49">
        <f t="shared" si="620"/>
        <v>0.99999999999999989</v>
      </c>
      <c r="U201" s="74"/>
      <c r="V201" s="74"/>
      <c r="W201" s="73"/>
      <c r="X201" s="73"/>
      <c r="Y201" s="73"/>
      <c r="Z201" s="73"/>
      <c r="AA201" s="73"/>
      <c r="AB201" s="84"/>
      <c r="AC201" s="83"/>
      <c r="AD201" s="73"/>
      <c r="AE201" s="84"/>
      <c r="AF201" s="112"/>
      <c r="AG201" s="112"/>
      <c r="AH201" s="112"/>
      <c r="AI201" s="73"/>
      <c r="AJ201" s="73"/>
      <c r="AK201" s="73"/>
      <c r="AL201" s="73"/>
      <c r="AM201" s="73"/>
      <c r="AN201" s="72"/>
    </row>
    <row r="202" spans="1:40" s="30" customFormat="1" ht="44.25" customHeight="1" x14ac:dyDescent="0.3">
      <c r="A202" s="103"/>
      <c r="B202" s="103"/>
      <c r="C202" s="103"/>
      <c r="D202" s="74"/>
      <c r="E202" s="103"/>
      <c r="F202" s="103"/>
      <c r="G202" s="37" t="s">
        <v>108</v>
      </c>
      <c r="H202" s="126">
        <f>+H201/H200</f>
        <v>1</v>
      </c>
      <c r="I202" s="126">
        <v>0</v>
      </c>
      <c r="J202" s="126">
        <v>0</v>
      </c>
      <c r="K202" s="126">
        <v>0</v>
      </c>
      <c r="L202" s="125">
        <f t="shared" ref="L202:S202" si="630">+L201/L200</f>
        <v>1</v>
      </c>
      <c r="M202" s="126">
        <v>0</v>
      </c>
      <c r="N202" s="126">
        <v>0</v>
      </c>
      <c r="O202" s="126">
        <v>0</v>
      </c>
      <c r="P202" s="126">
        <f t="shared" si="630"/>
        <v>1</v>
      </c>
      <c r="Q202" s="126">
        <v>0</v>
      </c>
      <c r="R202" s="126">
        <v>0</v>
      </c>
      <c r="S202" s="126">
        <v>0</v>
      </c>
      <c r="T202" s="127">
        <f>+T201/T200</f>
        <v>1</v>
      </c>
      <c r="U202" s="74"/>
      <c r="V202" s="74"/>
      <c r="W202" s="73"/>
      <c r="X202" s="73"/>
      <c r="Y202" s="73"/>
      <c r="Z202" s="73"/>
      <c r="AA202" s="73"/>
      <c r="AB202" s="84"/>
      <c r="AC202" s="83"/>
      <c r="AD202" s="73"/>
      <c r="AE202" s="84"/>
      <c r="AF202" s="112"/>
      <c r="AG202" s="112"/>
      <c r="AH202" s="112"/>
      <c r="AI202" s="73"/>
      <c r="AJ202" s="73"/>
      <c r="AK202" s="73"/>
      <c r="AL202" s="73"/>
      <c r="AM202" s="73"/>
      <c r="AN202" s="72"/>
    </row>
    <row r="203" spans="1:40" s="1" customFormat="1" ht="44.25" customHeight="1" x14ac:dyDescent="0.3">
      <c r="A203" s="103"/>
      <c r="B203" s="103"/>
      <c r="C203" s="103"/>
      <c r="D203" s="74"/>
      <c r="E203" s="103"/>
      <c r="F203" s="103"/>
      <c r="G203" s="37" t="s">
        <v>109</v>
      </c>
      <c r="H203" s="118" t="s">
        <v>359</v>
      </c>
      <c r="I203" s="68" t="s">
        <v>110</v>
      </c>
      <c r="J203" s="68" t="s">
        <v>110</v>
      </c>
      <c r="K203" s="68" t="s">
        <v>110</v>
      </c>
      <c r="L203" s="118" t="s">
        <v>360</v>
      </c>
      <c r="M203" s="118" t="s">
        <v>110</v>
      </c>
      <c r="N203" s="68" t="s">
        <v>110</v>
      </c>
      <c r="O203" s="68" t="s">
        <v>110</v>
      </c>
      <c r="P203" s="118" t="s">
        <v>360</v>
      </c>
      <c r="Q203" s="68" t="s">
        <v>110</v>
      </c>
      <c r="R203" s="68" t="s">
        <v>110</v>
      </c>
      <c r="S203" s="68" t="s">
        <v>110</v>
      </c>
      <c r="T203" s="49" t="s">
        <v>110</v>
      </c>
      <c r="U203" s="74"/>
      <c r="V203" s="74"/>
      <c r="W203" s="73"/>
      <c r="X203" s="73"/>
      <c r="Y203" s="73"/>
      <c r="Z203" s="73"/>
      <c r="AA203" s="73"/>
      <c r="AB203" s="84"/>
      <c r="AC203" s="83"/>
      <c r="AD203" s="73"/>
      <c r="AE203" s="84"/>
      <c r="AF203" s="112"/>
      <c r="AG203" s="112"/>
      <c r="AH203" s="112"/>
      <c r="AI203" s="73"/>
      <c r="AJ203" s="73"/>
      <c r="AK203" s="73"/>
      <c r="AL203" s="73"/>
      <c r="AM203" s="73"/>
      <c r="AN203" s="72"/>
    </row>
    <row r="204" spans="1:40" s="1" customFormat="1" ht="44.25" customHeight="1" x14ac:dyDescent="0.3">
      <c r="A204" s="103" t="s">
        <v>183</v>
      </c>
      <c r="B204" s="103" t="s">
        <v>27</v>
      </c>
      <c r="C204" s="103" t="s">
        <v>28</v>
      </c>
      <c r="D204" s="75">
        <v>51</v>
      </c>
      <c r="E204" s="103" t="s">
        <v>361</v>
      </c>
      <c r="F204" s="103" t="s">
        <v>28</v>
      </c>
      <c r="G204" s="37" t="s">
        <v>106</v>
      </c>
      <c r="H204" s="126">
        <v>0</v>
      </c>
      <c r="I204" s="126">
        <v>0</v>
      </c>
      <c r="J204" s="132">
        <v>0.1</v>
      </c>
      <c r="K204" s="132">
        <v>0.1</v>
      </c>
      <c r="L204" s="132">
        <v>0</v>
      </c>
      <c r="M204" s="132">
        <v>0</v>
      </c>
      <c r="N204" s="132">
        <v>0</v>
      </c>
      <c r="O204" s="132">
        <v>0</v>
      </c>
      <c r="P204" s="132">
        <v>0</v>
      </c>
      <c r="Q204" s="132">
        <v>0</v>
      </c>
      <c r="R204" s="132">
        <v>0.35</v>
      </c>
      <c r="S204" s="132">
        <v>0.45</v>
      </c>
      <c r="T204" s="127">
        <f t="shared" ref="T204:T205" si="631">SUM(H204:S204)</f>
        <v>1</v>
      </c>
      <c r="U204" s="74" t="s">
        <v>362</v>
      </c>
      <c r="V204" s="74" t="s">
        <v>363</v>
      </c>
      <c r="W204" s="73">
        <f t="shared" ref="W204" si="632">SUM(H204:J204)</f>
        <v>0.1</v>
      </c>
      <c r="X204" s="73">
        <f t="shared" ref="X204" si="633">SUM(H205:J205)</f>
        <v>0.1</v>
      </c>
      <c r="Y204" s="73">
        <f t="shared" ref="Y204" si="634">SUM(H205:J205)/SUM(H204:J204)</f>
        <v>1</v>
      </c>
      <c r="Z204" s="73">
        <f t="shared" ref="Z204" si="635">SUM(K204:M204)</f>
        <v>0.1</v>
      </c>
      <c r="AA204" s="73">
        <f t="shared" ref="AA204" si="636">SUM(K205:M205)</f>
        <v>9.0000000000000011E-2</v>
      </c>
      <c r="AB204" s="84">
        <f t="shared" ref="AB204" si="637">SUM(K205:M205)/SUM(K204:M204)</f>
        <v>0.9</v>
      </c>
      <c r="AC204" s="112" t="s">
        <v>147</v>
      </c>
      <c r="AD204" s="112" t="s">
        <v>147</v>
      </c>
      <c r="AE204" s="112" t="s">
        <v>147</v>
      </c>
      <c r="AF204" s="83">
        <f t="shared" ref="AF204" si="638">SUM(Q204:S204)</f>
        <v>0.8</v>
      </c>
      <c r="AG204" s="73">
        <f t="shared" ref="AG204" si="639">SUM(Q205:S205)</f>
        <v>0.81</v>
      </c>
      <c r="AH204" s="84">
        <f t="shared" ref="AH204" si="640">SUM(Q205:S205)/SUM(Q204:S204)</f>
        <v>1.0125</v>
      </c>
      <c r="AI204" s="73">
        <f>SUM(H204:M204)</f>
        <v>0.2</v>
      </c>
      <c r="AJ204" s="73">
        <f>SUM(H205:M205)</f>
        <v>0.19</v>
      </c>
      <c r="AK204" s="73">
        <f>+AJ204/AI204</f>
        <v>0.95</v>
      </c>
      <c r="AL204" s="73">
        <f>SUM(H204:S204)</f>
        <v>1</v>
      </c>
      <c r="AM204" s="73">
        <f>SUM(H205:S205)</f>
        <v>1</v>
      </c>
      <c r="AN204" s="72">
        <f>+AM204/AL204</f>
        <v>1</v>
      </c>
    </row>
    <row r="205" spans="1:40" s="30" customFormat="1" ht="44.25" customHeight="1" x14ac:dyDescent="0.3">
      <c r="A205" s="103"/>
      <c r="B205" s="103"/>
      <c r="C205" s="103"/>
      <c r="D205" s="74"/>
      <c r="E205" s="103"/>
      <c r="F205" s="103"/>
      <c r="G205" s="37" t="s">
        <v>107</v>
      </c>
      <c r="H205" s="117">
        <v>0</v>
      </c>
      <c r="I205" s="117">
        <v>0</v>
      </c>
      <c r="J205" s="38">
        <v>0.1</v>
      </c>
      <c r="K205" s="38">
        <v>7.0000000000000007E-2</v>
      </c>
      <c r="L205" s="38">
        <v>0</v>
      </c>
      <c r="M205" s="38">
        <v>0.02</v>
      </c>
      <c r="N205" s="38">
        <v>0</v>
      </c>
      <c r="O205" s="38">
        <v>0</v>
      </c>
      <c r="P205" s="38">
        <v>0</v>
      </c>
      <c r="Q205" s="38">
        <v>0</v>
      </c>
      <c r="R205" s="38">
        <v>0.36</v>
      </c>
      <c r="S205" s="38">
        <v>0.45</v>
      </c>
      <c r="T205" s="49">
        <f t="shared" si="631"/>
        <v>1</v>
      </c>
      <c r="U205" s="74"/>
      <c r="V205" s="74"/>
      <c r="W205" s="73"/>
      <c r="X205" s="73"/>
      <c r="Y205" s="73"/>
      <c r="Z205" s="73"/>
      <c r="AA205" s="73"/>
      <c r="AB205" s="84"/>
      <c r="AC205" s="112"/>
      <c r="AD205" s="112"/>
      <c r="AE205" s="112"/>
      <c r="AF205" s="83"/>
      <c r="AG205" s="73"/>
      <c r="AH205" s="84"/>
      <c r="AI205" s="73"/>
      <c r="AJ205" s="73"/>
      <c r="AK205" s="73"/>
      <c r="AL205" s="73"/>
      <c r="AM205" s="73"/>
      <c r="AN205" s="72"/>
    </row>
    <row r="206" spans="1:40" s="30" customFormat="1" ht="44.25" customHeight="1" x14ac:dyDescent="0.3">
      <c r="A206" s="103"/>
      <c r="B206" s="103"/>
      <c r="C206" s="103"/>
      <c r="D206" s="74"/>
      <c r="E206" s="103"/>
      <c r="F206" s="103"/>
      <c r="G206" s="37" t="s">
        <v>108</v>
      </c>
      <c r="H206" s="126">
        <v>0</v>
      </c>
      <c r="I206" s="126">
        <v>0</v>
      </c>
      <c r="J206" s="126">
        <f t="shared" ref="J206" si="641">+J205/J204</f>
        <v>1</v>
      </c>
      <c r="K206" s="126">
        <f t="shared" ref="K206" si="642">+K205/K204</f>
        <v>0.70000000000000007</v>
      </c>
      <c r="L206" s="126">
        <v>0</v>
      </c>
      <c r="M206" s="126">
        <v>0</v>
      </c>
      <c r="N206" s="126">
        <v>0</v>
      </c>
      <c r="O206" s="126">
        <v>0</v>
      </c>
      <c r="P206" s="126">
        <v>0</v>
      </c>
      <c r="Q206" s="126">
        <v>0</v>
      </c>
      <c r="R206" s="126">
        <f t="shared" ref="R206" si="643">+R205/R204</f>
        <v>1.0285714285714287</v>
      </c>
      <c r="S206" s="126">
        <f t="shared" ref="S206" si="644">+S205/S204</f>
        <v>1</v>
      </c>
      <c r="T206" s="127">
        <f>+T205/T204</f>
        <v>1</v>
      </c>
      <c r="U206" s="74"/>
      <c r="V206" s="74"/>
      <c r="W206" s="73"/>
      <c r="X206" s="73"/>
      <c r="Y206" s="73"/>
      <c r="Z206" s="73"/>
      <c r="AA206" s="73"/>
      <c r="AB206" s="84"/>
      <c r="AC206" s="112"/>
      <c r="AD206" s="112"/>
      <c r="AE206" s="112"/>
      <c r="AF206" s="83"/>
      <c r="AG206" s="73"/>
      <c r="AH206" s="84"/>
      <c r="AI206" s="73"/>
      <c r="AJ206" s="73"/>
      <c r="AK206" s="73"/>
      <c r="AL206" s="73"/>
      <c r="AM206" s="73"/>
      <c r="AN206" s="72"/>
    </row>
    <row r="207" spans="1:40" s="1" customFormat="1" ht="44.25" customHeight="1" x14ac:dyDescent="0.3">
      <c r="A207" s="103"/>
      <c r="B207" s="103"/>
      <c r="C207" s="103"/>
      <c r="D207" s="74"/>
      <c r="E207" s="103"/>
      <c r="F207" s="103"/>
      <c r="G207" s="37" t="s">
        <v>109</v>
      </c>
      <c r="H207" s="38" t="s">
        <v>364</v>
      </c>
      <c r="I207" s="38" t="s">
        <v>364</v>
      </c>
      <c r="J207" s="68" t="s">
        <v>212</v>
      </c>
      <c r="K207" s="68" t="s">
        <v>213</v>
      </c>
      <c r="L207" s="68" t="s">
        <v>110</v>
      </c>
      <c r="M207" s="68" t="s">
        <v>110</v>
      </c>
      <c r="N207" s="68" t="s">
        <v>110</v>
      </c>
      <c r="O207" s="68" t="s">
        <v>110</v>
      </c>
      <c r="P207" s="68" t="s">
        <v>110</v>
      </c>
      <c r="Q207" s="68" t="s">
        <v>110</v>
      </c>
      <c r="R207" s="68" t="s">
        <v>214</v>
      </c>
      <c r="S207" s="68" t="s">
        <v>215</v>
      </c>
      <c r="T207" s="49" t="s">
        <v>110</v>
      </c>
      <c r="U207" s="74"/>
      <c r="V207" s="74"/>
      <c r="W207" s="73"/>
      <c r="X207" s="73"/>
      <c r="Y207" s="73"/>
      <c r="Z207" s="73"/>
      <c r="AA207" s="73"/>
      <c r="AB207" s="84"/>
      <c r="AC207" s="112"/>
      <c r="AD207" s="112"/>
      <c r="AE207" s="112"/>
      <c r="AF207" s="83"/>
      <c r="AG207" s="73"/>
      <c r="AH207" s="84"/>
      <c r="AI207" s="73"/>
      <c r="AJ207" s="73"/>
      <c r="AK207" s="73"/>
      <c r="AL207" s="73"/>
      <c r="AM207" s="73"/>
      <c r="AN207" s="72"/>
    </row>
    <row r="208" spans="1:40" s="1" customFormat="1" ht="44.25" customHeight="1" x14ac:dyDescent="0.3">
      <c r="A208" s="103" t="s">
        <v>183</v>
      </c>
      <c r="B208" s="103" t="s">
        <v>27</v>
      </c>
      <c r="C208" s="103" t="s">
        <v>28</v>
      </c>
      <c r="D208" s="74">
        <v>52</v>
      </c>
      <c r="E208" s="103" t="s">
        <v>365</v>
      </c>
      <c r="F208" s="103" t="s">
        <v>28</v>
      </c>
      <c r="G208" s="37" t="s">
        <v>106</v>
      </c>
      <c r="H208" s="126">
        <v>0</v>
      </c>
      <c r="I208" s="126">
        <v>0</v>
      </c>
      <c r="J208" s="132">
        <v>0.3</v>
      </c>
      <c r="K208" s="132">
        <v>0.3</v>
      </c>
      <c r="L208" s="132">
        <v>0.4</v>
      </c>
      <c r="M208" s="132">
        <v>0</v>
      </c>
      <c r="N208" s="132">
        <v>0</v>
      </c>
      <c r="O208" s="132">
        <v>0</v>
      </c>
      <c r="P208" s="132">
        <v>0</v>
      </c>
      <c r="Q208" s="132">
        <v>0</v>
      </c>
      <c r="R208" s="132">
        <v>0</v>
      </c>
      <c r="S208" s="132">
        <v>0</v>
      </c>
      <c r="T208" s="127">
        <f t="shared" ref="T208:T209" si="645">SUM(H208:S208)</f>
        <v>1</v>
      </c>
      <c r="U208" s="74" t="s">
        <v>366</v>
      </c>
      <c r="V208" s="74" t="s">
        <v>367</v>
      </c>
      <c r="W208" s="73">
        <f t="shared" ref="W208" si="646">SUM(H208:J208)</f>
        <v>0.3</v>
      </c>
      <c r="X208" s="73">
        <f t="shared" ref="X208" si="647">SUM(H209:J209)</f>
        <v>1</v>
      </c>
      <c r="Y208" s="73">
        <f t="shared" ref="Y208" si="648">SUM(H209:J209)/SUM(H208:J208)</f>
        <v>3.3333333333333335</v>
      </c>
      <c r="Z208" s="73" t="s">
        <v>368</v>
      </c>
      <c r="AA208" s="73" t="s">
        <v>368</v>
      </c>
      <c r="AB208" s="73" t="s">
        <v>368</v>
      </c>
      <c r="AC208" s="112" t="s">
        <v>369</v>
      </c>
      <c r="AD208" s="112" t="s">
        <v>369</v>
      </c>
      <c r="AE208" s="112" t="s">
        <v>369</v>
      </c>
      <c r="AF208" s="112" t="s">
        <v>369</v>
      </c>
      <c r="AG208" s="112" t="s">
        <v>369</v>
      </c>
      <c r="AH208" s="112" t="s">
        <v>369</v>
      </c>
      <c r="AI208" s="73">
        <f>SUM(H208:M208)</f>
        <v>1</v>
      </c>
      <c r="AJ208" s="73">
        <f>SUM(H209:M209)</f>
        <v>1</v>
      </c>
      <c r="AK208" s="73">
        <f>+AJ208/AI208</f>
        <v>1</v>
      </c>
      <c r="AL208" s="73">
        <f>SUM(H208:S208)</f>
        <v>1</v>
      </c>
      <c r="AM208" s="73">
        <f>SUM(H209:S209)</f>
        <v>1</v>
      </c>
      <c r="AN208" s="72">
        <f>+AM208/AL208</f>
        <v>1</v>
      </c>
    </row>
    <row r="209" spans="1:40" s="30" customFormat="1" ht="44.25" customHeight="1" x14ac:dyDescent="0.3">
      <c r="A209" s="103"/>
      <c r="B209" s="103"/>
      <c r="C209" s="103"/>
      <c r="D209" s="74"/>
      <c r="E209" s="103"/>
      <c r="F209" s="103"/>
      <c r="G209" s="37" t="s">
        <v>107</v>
      </c>
      <c r="H209" s="117">
        <v>0</v>
      </c>
      <c r="I209" s="117">
        <v>0</v>
      </c>
      <c r="J209" s="38">
        <v>1</v>
      </c>
      <c r="K209" s="38">
        <v>0</v>
      </c>
      <c r="L209" s="38">
        <v>0</v>
      </c>
      <c r="M209" s="38">
        <v>0</v>
      </c>
      <c r="N209" s="38">
        <v>0</v>
      </c>
      <c r="O209" s="38">
        <v>0</v>
      </c>
      <c r="P209" s="38">
        <v>0</v>
      </c>
      <c r="Q209" s="38">
        <v>0</v>
      </c>
      <c r="R209" s="38">
        <v>0</v>
      </c>
      <c r="S209" s="38">
        <v>0</v>
      </c>
      <c r="T209" s="49">
        <f t="shared" si="645"/>
        <v>1</v>
      </c>
      <c r="U209" s="74"/>
      <c r="V209" s="74"/>
      <c r="W209" s="73"/>
      <c r="X209" s="73"/>
      <c r="Y209" s="73"/>
      <c r="Z209" s="73"/>
      <c r="AA209" s="73"/>
      <c r="AB209" s="73"/>
      <c r="AC209" s="112"/>
      <c r="AD209" s="112"/>
      <c r="AE209" s="112"/>
      <c r="AF209" s="112"/>
      <c r="AG209" s="112"/>
      <c r="AH209" s="112"/>
      <c r="AI209" s="73"/>
      <c r="AJ209" s="73"/>
      <c r="AK209" s="73"/>
      <c r="AL209" s="73"/>
      <c r="AM209" s="73"/>
      <c r="AN209" s="72"/>
    </row>
    <row r="210" spans="1:40" s="30" customFormat="1" ht="44.25" customHeight="1" x14ac:dyDescent="0.3">
      <c r="A210" s="103"/>
      <c r="B210" s="103"/>
      <c r="C210" s="103"/>
      <c r="D210" s="74"/>
      <c r="E210" s="103"/>
      <c r="F210" s="103"/>
      <c r="G210" s="37" t="s">
        <v>108</v>
      </c>
      <c r="H210" s="126">
        <v>0</v>
      </c>
      <c r="I210" s="126">
        <v>0</v>
      </c>
      <c r="J210" s="126">
        <f t="shared" ref="J210:S210" si="649">+J209/J208</f>
        <v>3.3333333333333335</v>
      </c>
      <c r="K210" s="126">
        <f t="shared" si="649"/>
        <v>0</v>
      </c>
      <c r="L210" s="125">
        <f t="shared" si="649"/>
        <v>0</v>
      </c>
      <c r="M210" s="126">
        <v>0</v>
      </c>
      <c r="N210" s="126">
        <v>0</v>
      </c>
      <c r="O210" s="126">
        <v>0</v>
      </c>
      <c r="P210" s="126">
        <v>0</v>
      </c>
      <c r="Q210" s="126">
        <v>0</v>
      </c>
      <c r="R210" s="126">
        <v>0</v>
      </c>
      <c r="S210" s="126">
        <v>0</v>
      </c>
      <c r="T210" s="127">
        <f>+T209/T208</f>
        <v>1</v>
      </c>
      <c r="U210" s="74"/>
      <c r="V210" s="74"/>
      <c r="W210" s="73"/>
      <c r="X210" s="73"/>
      <c r="Y210" s="73"/>
      <c r="Z210" s="73"/>
      <c r="AA210" s="73"/>
      <c r="AB210" s="73"/>
      <c r="AC210" s="112"/>
      <c r="AD210" s="112"/>
      <c r="AE210" s="112"/>
      <c r="AF210" s="112"/>
      <c r="AG210" s="112"/>
      <c r="AH210" s="112"/>
      <c r="AI210" s="73"/>
      <c r="AJ210" s="73"/>
      <c r="AK210" s="73"/>
      <c r="AL210" s="73"/>
      <c r="AM210" s="73"/>
      <c r="AN210" s="72"/>
    </row>
    <row r="211" spans="1:40" s="1" customFormat="1" ht="44.25" customHeight="1" x14ac:dyDescent="0.3">
      <c r="A211" s="103"/>
      <c r="B211" s="103"/>
      <c r="C211" s="103"/>
      <c r="D211" s="74"/>
      <c r="E211" s="103"/>
      <c r="F211" s="103"/>
      <c r="G211" s="37" t="s">
        <v>109</v>
      </c>
      <c r="H211" s="38" t="s">
        <v>364</v>
      </c>
      <c r="I211" s="38" t="s">
        <v>364</v>
      </c>
      <c r="J211" s="38" t="s">
        <v>370</v>
      </c>
      <c r="K211" s="38" t="s">
        <v>371</v>
      </c>
      <c r="L211" s="38" t="s">
        <v>372</v>
      </c>
      <c r="M211" s="38" t="s">
        <v>110</v>
      </c>
      <c r="N211" s="38" t="s">
        <v>110</v>
      </c>
      <c r="O211" s="38" t="s">
        <v>110</v>
      </c>
      <c r="P211" s="38" t="s">
        <v>110</v>
      </c>
      <c r="Q211" s="38" t="s">
        <v>110</v>
      </c>
      <c r="R211" s="38" t="s">
        <v>110</v>
      </c>
      <c r="S211" s="38" t="s">
        <v>110</v>
      </c>
      <c r="T211" s="49" t="s">
        <v>110</v>
      </c>
      <c r="U211" s="74"/>
      <c r="V211" s="74"/>
      <c r="W211" s="73"/>
      <c r="X211" s="73"/>
      <c r="Y211" s="73"/>
      <c r="Z211" s="73"/>
      <c r="AA211" s="73"/>
      <c r="AB211" s="73"/>
      <c r="AC211" s="112"/>
      <c r="AD211" s="112"/>
      <c r="AE211" s="112"/>
      <c r="AF211" s="112"/>
      <c r="AG211" s="112"/>
      <c r="AH211" s="112"/>
      <c r="AI211" s="73"/>
      <c r="AJ211" s="73"/>
      <c r="AK211" s="73"/>
      <c r="AL211" s="73"/>
      <c r="AM211" s="73"/>
      <c r="AN211" s="72"/>
    </row>
    <row r="212" spans="1:40" s="1" customFormat="1" ht="44.25" customHeight="1" x14ac:dyDescent="0.3">
      <c r="A212" s="103" t="s">
        <v>183</v>
      </c>
      <c r="B212" s="103" t="s">
        <v>27</v>
      </c>
      <c r="C212" s="103" t="s">
        <v>28</v>
      </c>
      <c r="D212" s="74">
        <v>53</v>
      </c>
      <c r="E212" s="103" t="s">
        <v>373</v>
      </c>
      <c r="F212" s="103" t="s">
        <v>28</v>
      </c>
      <c r="G212" s="37" t="s">
        <v>106</v>
      </c>
      <c r="H212" s="126">
        <v>0</v>
      </c>
      <c r="I212" s="126">
        <v>0</v>
      </c>
      <c r="J212" s="132">
        <v>0.4</v>
      </c>
      <c r="K212" s="132">
        <v>0.4</v>
      </c>
      <c r="L212" s="132">
        <v>0.2</v>
      </c>
      <c r="M212" s="132">
        <v>0</v>
      </c>
      <c r="N212" s="132">
        <v>0</v>
      </c>
      <c r="O212" s="132">
        <v>0</v>
      </c>
      <c r="P212" s="132">
        <v>0</v>
      </c>
      <c r="Q212" s="132">
        <v>0</v>
      </c>
      <c r="R212" s="132">
        <v>0</v>
      </c>
      <c r="S212" s="132">
        <v>0</v>
      </c>
      <c r="T212" s="127">
        <f t="shared" ref="T212:T213" si="650">SUM(H212:S212)</f>
        <v>1</v>
      </c>
      <c r="U212" s="74" t="s">
        <v>374</v>
      </c>
      <c r="V212" s="74" t="s">
        <v>375</v>
      </c>
      <c r="W212" s="73">
        <f t="shared" ref="W212" si="651">SUM(H212:J212)</f>
        <v>0.4</v>
      </c>
      <c r="X212" s="73">
        <f t="shared" ref="X212" si="652">SUM(H213:J213)</f>
        <v>1</v>
      </c>
      <c r="Y212" s="73">
        <f t="shared" ref="Y212" si="653">SUM(H213:J213)/SUM(H212:J212)</f>
        <v>2.5</v>
      </c>
      <c r="Z212" s="73" t="s">
        <v>368</v>
      </c>
      <c r="AA212" s="73" t="s">
        <v>368</v>
      </c>
      <c r="AB212" s="73" t="s">
        <v>368</v>
      </c>
      <c r="AC212" s="112" t="s">
        <v>369</v>
      </c>
      <c r="AD212" s="112" t="s">
        <v>369</v>
      </c>
      <c r="AE212" s="112" t="s">
        <v>369</v>
      </c>
      <c r="AF212" s="112" t="s">
        <v>369</v>
      </c>
      <c r="AG212" s="112" t="s">
        <v>369</v>
      </c>
      <c r="AH212" s="112" t="s">
        <v>369</v>
      </c>
      <c r="AI212" s="73">
        <f t="shared" ref="AI212" si="654">SUM(H212:M212)</f>
        <v>1</v>
      </c>
      <c r="AJ212" s="73">
        <f t="shared" ref="AJ212" si="655">SUM(H213:M213)</f>
        <v>1</v>
      </c>
      <c r="AK212" s="73">
        <f t="shared" ref="AK212" si="656">+AJ212/AI212</f>
        <v>1</v>
      </c>
      <c r="AL212" s="73">
        <f>SUM(H212:S212)</f>
        <v>1</v>
      </c>
      <c r="AM212" s="73">
        <f>SUM(H213:S213)</f>
        <v>1</v>
      </c>
      <c r="AN212" s="72">
        <f>+AM212/AL212</f>
        <v>1</v>
      </c>
    </row>
    <row r="213" spans="1:40" s="30" customFormat="1" ht="44.25" customHeight="1" x14ac:dyDescent="0.3">
      <c r="A213" s="103"/>
      <c r="B213" s="103"/>
      <c r="C213" s="103"/>
      <c r="D213" s="74"/>
      <c r="E213" s="103"/>
      <c r="F213" s="103"/>
      <c r="G213" s="37" t="s">
        <v>107</v>
      </c>
      <c r="H213" s="117">
        <v>0</v>
      </c>
      <c r="I213" s="117">
        <v>0</v>
      </c>
      <c r="J213" s="38">
        <v>1</v>
      </c>
      <c r="K213" s="38">
        <v>0</v>
      </c>
      <c r="L213" s="38">
        <v>0</v>
      </c>
      <c r="M213" s="38">
        <v>0</v>
      </c>
      <c r="N213" s="38">
        <v>0</v>
      </c>
      <c r="O213" s="38">
        <v>0</v>
      </c>
      <c r="P213" s="38">
        <v>0</v>
      </c>
      <c r="Q213" s="38">
        <v>0</v>
      </c>
      <c r="R213" s="38">
        <v>0</v>
      </c>
      <c r="S213" s="38">
        <v>0</v>
      </c>
      <c r="T213" s="49">
        <f t="shared" si="650"/>
        <v>1</v>
      </c>
      <c r="U213" s="74"/>
      <c r="V213" s="74"/>
      <c r="W213" s="73"/>
      <c r="X213" s="73"/>
      <c r="Y213" s="73"/>
      <c r="Z213" s="73"/>
      <c r="AA213" s="73"/>
      <c r="AB213" s="73"/>
      <c r="AC213" s="112"/>
      <c r="AD213" s="112"/>
      <c r="AE213" s="112"/>
      <c r="AF213" s="112"/>
      <c r="AG213" s="112"/>
      <c r="AH213" s="112"/>
      <c r="AI213" s="73"/>
      <c r="AJ213" s="73"/>
      <c r="AK213" s="73"/>
      <c r="AL213" s="73"/>
      <c r="AM213" s="73"/>
      <c r="AN213" s="72"/>
    </row>
    <row r="214" spans="1:40" s="30" customFormat="1" ht="44.25" customHeight="1" x14ac:dyDescent="0.3">
      <c r="A214" s="103"/>
      <c r="B214" s="103"/>
      <c r="C214" s="103"/>
      <c r="D214" s="74"/>
      <c r="E214" s="103"/>
      <c r="F214" s="103"/>
      <c r="G214" s="37" t="s">
        <v>108</v>
      </c>
      <c r="H214" s="126">
        <v>0</v>
      </c>
      <c r="I214" s="126">
        <v>0</v>
      </c>
      <c r="J214" s="126">
        <f t="shared" ref="J214:S214" si="657">+J213/J212</f>
        <v>2.5</v>
      </c>
      <c r="K214" s="126">
        <f t="shared" si="657"/>
        <v>0</v>
      </c>
      <c r="L214" s="125">
        <f t="shared" si="657"/>
        <v>0</v>
      </c>
      <c r="M214" s="126">
        <v>0</v>
      </c>
      <c r="N214" s="126">
        <v>0</v>
      </c>
      <c r="O214" s="126">
        <v>0</v>
      </c>
      <c r="P214" s="126">
        <v>0</v>
      </c>
      <c r="Q214" s="126">
        <v>0</v>
      </c>
      <c r="R214" s="126">
        <v>0</v>
      </c>
      <c r="S214" s="126">
        <v>0</v>
      </c>
      <c r="T214" s="127">
        <f>+T213/T212</f>
        <v>1</v>
      </c>
      <c r="U214" s="74"/>
      <c r="V214" s="74"/>
      <c r="W214" s="73"/>
      <c r="X214" s="73"/>
      <c r="Y214" s="73"/>
      <c r="Z214" s="73"/>
      <c r="AA214" s="73"/>
      <c r="AB214" s="73"/>
      <c r="AC214" s="112"/>
      <c r="AD214" s="112"/>
      <c r="AE214" s="112"/>
      <c r="AF214" s="112"/>
      <c r="AG214" s="112"/>
      <c r="AH214" s="112"/>
      <c r="AI214" s="73"/>
      <c r="AJ214" s="73"/>
      <c r="AK214" s="73"/>
      <c r="AL214" s="73"/>
      <c r="AM214" s="73"/>
      <c r="AN214" s="72"/>
    </row>
    <row r="215" spans="1:40" s="1" customFormat="1" ht="44.25" customHeight="1" x14ac:dyDescent="0.3">
      <c r="A215" s="103"/>
      <c r="B215" s="103"/>
      <c r="C215" s="103"/>
      <c r="D215" s="74"/>
      <c r="E215" s="103"/>
      <c r="F215" s="103"/>
      <c r="G215" s="37" t="s">
        <v>109</v>
      </c>
      <c r="H215" s="38" t="s">
        <v>364</v>
      </c>
      <c r="I215" s="38" t="s">
        <v>364</v>
      </c>
      <c r="J215" s="38" t="s">
        <v>376</v>
      </c>
      <c r="K215" s="38" t="s">
        <v>377</v>
      </c>
      <c r="L215" s="38" t="s">
        <v>378</v>
      </c>
      <c r="M215" s="38" t="s">
        <v>110</v>
      </c>
      <c r="N215" s="38" t="s">
        <v>110</v>
      </c>
      <c r="O215" s="38" t="s">
        <v>110</v>
      </c>
      <c r="P215" s="38" t="s">
        <v>110</v>
      </c>
      <c r="Q215" s="38" t="s">
        <v>110</v>
      </c>
      <c r="R215" s="38" t="s">
        <v>110</v>
      </c>
      <c r="S215" s="38" t="s">
        <v>110</v>
      </c>
      <c r="T215" s="49" t="s">
        <v>110</v>
      </c>
      <c r="U215" s="74"/>
      <c r="V215" s="74"/>
      <c r="W215" s="73"/>
      <c r="X215" s="73"/>
      <c r="Y215" s="73"/>
      <c r="Z215" s="73"/>
      <c r="AA215" s="73"/>
      <c r="AB215" s="73"/>
      <c r="AC215" s="112"/>
      <c r="AD215" s="112"/>
      <c r="AE215" s="112"/>
      <c r="AF215" s="112"/>
      <c r="AG215" s="112"/>
      <c r="AH215" s="112"/>
      <c r="AI215" s="73"/>
      <c r="AJ215" s="73"/>
      <c r="AK215" s="73"/>
      <c r="AL215" s="73"/>
      <c r="AM215" s="73"/>
      <c r="AN215" s="72"/>
    </row>
    <row r="216" spans="1:40" s="1" customFormat="1" ht="44.25" customHeight="1" x14ac:dyDescent="0.3">
      <c r="A216" s="103" t="s">
        <v>183</v>
      </c>
      <c r="B216" s="103" t="s">
        <v>27</v>
      </c>
      <c r="C216" s="103" t="s">
        <v>28</v>
      </c>
      <c r="D216" s="74">
        <v>54</v>
      </c>
      <c r="E216" s="103" t="s">
        <v>379</v>
      </c>
      <c r="F216" s="103" t="s">
        <v>28</v>
      </c>
      <c r="G216" s="37" t="s">
        <v>106</v>
      </c>
      <c r="H216" s="126">
        <v>0</v>
      </c>
      <c r="I216" s="126">
        <v>0</v>
      </c>
      <c r="J216" s="132">
        <v>0</v>
      </c>
      <c r="K216" s="132">
        <v>0</v>
      </c>
      <c r="L216" s="132">
        <v>0</v>
      </c>
      <c r="M216" s="132">
        <v>0</v>
      </c>
      <c r="N216" s="132">
        <v>0</v>
      </c>
      <c r="O216" s="132">
        <v>0</v>
      </c>
      <c r="P216" s="132">
        <v>0.5</v>
      </c>
      <c r="Q216" s="132">
        <v>0.5</v>
      </c>
      <c r="R216" s="132">
        <v>0</v>
      </c>
      <c r="S216" s="132">
        <v>0</v>
      </c>
      <c r="T216" s="127">
        <f t="shared" ref="T216:T217" si="658">SUM(H216:S216)</f>
        <v>1</v>
      </c>
      <c r="U216" s="74" t="s">
        <v>380</v>
      </c>
      <c r="V216" s="74" t="s">
        <v>381</v>
      </c>
      <c r="W216" s="73" t="s">
        <v>147</v>
      </c>
      <c r="X216" s="73" t="s">
        <v>147</v>
      </c>
      <c r="Y216" s="73" t="s">
        <v>147</v>
      </c>
      <c r="Z216" s="73" t="s">
        <v>147</v>
      </c>
      <c r="AA216" s="73" t="s">
        <v>147</v>
      </c>
      <c r="AB216" s="73" t="s">
        <v>147</v>
      </c>
      <c r="AC216" s="83">
        <f t="shared" ref="AC216" si="659">SUM(N216:P216)</f>
        <v>0.5</v>
      </c>
      <c r="AD216" s="73">
        <f t="shared" ref="AD216" si="660">SUM(N217:P217)</f>
        <v>0.15</v>
      </c>
      <c r="AE216" s="84">
        <f t="shared" ref="AE216" si="661">SUM(N217:P217)/SUM(N216:P216)</f>
        <v>0.3</v>
      </c>
      <c r="AF216" s="83">
        <f t="shared" ref="AF216" si="662">SUM(Q216:S216)</f>
        <v>0.5</v>
      </c>
      <c r="AG216" s="73">
        <f t="shared" ref="AG216" si="663">SUM(Q217:S217)</f>
        <v>0.85</v>
      </c>
      <c r="AH216" s="84">
        <f t="shared" ref="AH216" si="664">SUM(Q217:S217)/SUM(Q216:S216)</f>
        <v>1.7</v>
      </c>
      <c r="AI216" s="73" t="s">
        <v>147</v>
      </c>
      <c r="AJ216" s="73" t="s">
        <v>147</v>
      </c>
      <c r="AK216" s="73" t="s">
        <v>147</v>
      </c>
      <c r="AL216" s="73">
        <f>SUM(H216:S216)</f>
        <v>1</v>
      </c>
      <c r="AM216" s="73">
        <f>SUM(H217:S217)</f>
        <v>1</v>
      </c>
      <c r="AN216" s="72">
        <f>+AM216/AL216</f>
        <v>1</v>
      </c>
    </row>
    <row r="217" spans="1:40" s="30" customFormat="1" ht="44.25" customHeight="1" x14ac:dyDescent="0.3">
      <c r="A217" s="103"/>
      <c r="B217" s="103"/>
      <c r="C217" s="103"/>
      <c r="D217" s="74"/>
      <c r="E217" s="103"/>
      <c r="F217" s="103"/>
      <c r="G217" s="37" t="s">
        <v>107</v>
      </c>
      <c r="H217" s="117">
        <v>0</v>
      </c>
      <c r="I217" s="117">
        <v>0</v>
      </c>
      <c r="J217" s="38">
        <v>0</v>
      </c>
      <c r="K217" s="38">
        <v>0</v>
      </c>
      <c r="L217" s="138">
        <v>0</v>
      </c>
      <c r="M217" s="38">
        <v>0</v>
      </c>
      <c r="N217" s="38">
        <v>0</v>
      </c>
      <c r="O217" s="38">
        <v>0</v>
      </c>
      <c r="P217" s="38">
        <v>0.15</v>
      </c>
      <c r="Q217" s="38">
        <v>0.85</v>
      </c>
      <c r="R217" s="38">
        <v>0</v>
      </c>
      <c r="S217" s="38">
        <v>0</v>
      </c>
      <c r="T217" s="49">
        <f t="shared" si="658"/>
        <v>1</v>
      </c>
      <c r="U217" s="74"/>
      <c r="V217" s="74"/>
      <c r="W217" s="73"/>
      <c r="X217" s="73"/>
      <c r="Y217" s="73"/>
      <c r="Z217" s="73"/>
      <c r="AA217" s="73"/>
      <c r="AB217" s="73"/>
      <c r="AC217" s="83"/>
      <c r="AD217" s="73"/>
      <c r="AE217" s="84"/>
      <c r="AF217" s="83"/>
      <c r="AG217" s="73"/>
      <c r="AH217" s="84"/>
      <c r="AI217" s="73"/>
      <c r="AJ217" s="73"/>
      <c r="AK217" s="73"/>
      <c r="AL217" s="73"/>
      <c r="AM217" s="73"/>
      <c r="AN217" s="72"/>
    </row>
    <row r="218" spans="1:40" s="30" customFormat="1" ht="44.25" customHeight="1" x14ac:dyDescent="0.3">
      <c r="A218" s="103"/>
      <c r="B218" s="103"/>
      <c r="C218" s="103"/>
      <c r="D218" s="74"/>
      <c r="E218" s="103"/>
      <c r="F218" s="103"/>
      <c r="G218" s="37" t="s">
        <v>108</v>
      </c>
      <c r="H218" s="126">
        <v>0</v>
      </c>
      <c r="I218" s="126">
        <v>0</v>
      </c>
      <c r="J218" s="126">
        <v>0</v>
      </c>
      <c r="K218" s="126">
        <v>0</v>
      </c>
      <c r="L218" s="126">
        <v>0</v>
      </c>
      <c r="M218" s="126">
        <v>0</v>
      </c>
      <c r="N218" s="126">
        <v>0</v>
      </c>
      <c r="O218" s="126">
        <v>0</v>
      </c>
      <c r="P218" s="126">
        <f t="shared" ref="M218:S218" si="665">+P217/P216</f>
        <v>0.3</v>
      </c>
      <c r="Q218" s="126">
        <f t="shared" si="665"/>
        <v>1.7</v>
      </c>
      <c r="R218" s="126">
        <v>0</v>
      </c>
      <c r="S218" s="126">
        <v>0</v>
      </c>
      <c r="T218" s="127">
        <f>+T217/T216</f>
        <v>1</v>
      </c>
      <c r="U218" s="74"/>
      <c r="V218" s="74"/>
      <c r="W218" s="73"/>
      <c r="X218" s="73"/>
      <c r="Y218" s="73"/>
      <c r="Z218" s="73"/>
      <c r="AA218" s="73"/>
      <c r="AB218" s="73"/>
      <c r="AC218" s="83"/>
      <c r="AD218" s="73"/>
      <c r="AE218" s="84"/>
      <c r="AF218" s="83"/>
      <c r="AG218" s="73"/>
      <c r="AH218" s="84"/>
      <c r="AI218" s="73"/>
      <c r="AJ218" s="73"/>
      <c r="AK218" s="73"/>
      <c r="AL218" s="73"/>
      <c r="AM218" s="73"/>
      <c r="AN218" s="72"/>
    </row>
    <row r="219" spans="1:40" s="1" customFormat="1" ht="44.25" customHeight="1" x14ac:dyDescent="0.3">
      <c r="A219" s="103"/>
      <c r="B219" s="103"/>
      <c r="C219" s="103"/>
      <c r="D219" s="74"/>
      <c r="E219" s="103"/>
      <c r="F219" s="103"/>
      <c r="G219" s="37" t="s">
        <v>109</v>
      </c>
      <c r="H219" s="38" t="s">
        <v>364</v>
      </c>
      <c r="I219" s="38" t="s">
        <v>364</v>
      </c>
      <c r="J219" s="38" t="s">
        <v>110</v>
      </c>
      <c r="K219" s="38" t="s">
        <v>110</v>
      </c>
      <c r="L219" s="38" t="s">
        <v>110</v>
      </c>
      <c r="M219" s="38" t="s">
        <v>110</v>
      </c>
      <c r="N219" s="38" t="s">
        <v>110</v>
      </c>
      <c r="O219" s="38" t="s">
        <v>110</v>
      </c>
      <c r="P219" s="38" t="s">
        <v>597</v>
      </c>
      <c r="Q219" s="38" t="s">
        <v>598</v>
      </c>
      <c r="R219" s="38" t="s">
        <v>110</v>
      </c>
      <c r="S219" s="38" t="s">
        <v>110</v>
      </c>
      <c r="T219" s="49" t="s">
        <v>110</v>
      </c>
      <c r="U219" s="74"/>
      <c r="V219" s="74"/>
      <c r="W219" s="73"/>
      <c r="X219" s="73"/>
      <c r="Y219" s="73"/>
      <c r="Z219" s="73"/>
      <c r="AA219" s="73"/>
      <c r="AB219" s="73"/>
      <c r="AC219" s="83"/>
      <c r="AD219" s="73"/>
      <c r="AE219" s="84"/>
      <c r="AF219" s="83"/>
      <c r="AG219" s="73"/>
      <c r="AH219" s="84"/>
      <c r="AI219" s="73"/>
      <c r="AJ219" s="73"/>
      <c r="AK219" s="73"/>
      <c r="AL219" s="73"/>
      <c r="AM219" s="73"/>
      <c r="AN219" s="72"/>
    </row>
    <row r="220" spans="1:40" s="1" customFormat="1" ht="44.25" customHeight="1" x14ac:dyDescent="0.3">
      <c r="A220" s="103" t="s">
        <v>183</v>
      </c>
      <c r="B220" s="103" t="s">
        <v>27</v>
      </c>
      <c r="C220" s="103" t="s">
        <v>28</v>
      </c>
      <c r="D220" s="74">
        <v>55</v>
      </c>
      <c r="E220" s="103" t="s">
        <v>382</v>
      </c>
      <c r="F220" s="103" t="s">
        <v>28</v>
      </c>
      <c r="G220" s="37" t="s">
        <v>106</v>
      </c>
      <c r="H220" s="126">
        <v>0</v>
      </c>
      <c r="I220" s="126">
        <v>0</v>
      </c>
      <c r="J220" s="132">
        <v>0</v>
      </c>
      <c r="K220" s="132">
        <v>0</v>
      </c>
      <c r="L220" s="132">
        <v>0</v>
      </c>
      <c r="M220" s="132">
        <v>0</v>
      </c>
      <c r="N220" s="132">
        <v>0</v>
      </c>
      <c r="O220" s="132">
        <v>0</v>
      </c>
      <c r="P220" s="132">
        <v>0</v>
      </c>
      <c r="Q220" s="132">
        <v>0.5</v>
      </c>
      <c r="R220" s="132">
        <v>0.5</v>
      </c>
      <c r="S220" s="132">
        <v>0</v>
      </c>
      <c r="T220" s="127">
        <f t="shared" ref="T220:T221" si="666">SUM(H220:S220)</f>
        <v>1</v>
      </c>
      <c r="U220" s="74" t="s">
        <v>380</v>
      </c>
      <c r="V220" s="74" t="s">
        <v>383</v>
      </c>
      <c r="W220" s="73" t="s">
        <v>147</v>
      </c>
      <c r="X220" s="73" t="s">
        <v>147</v>
      </c>
      <c r="Y220" s="73" t="s">
        <v>147</v>
      </c>
      <c r="Z220" s="73" t="s">
        <v>147</v>
      </c>
      <c r="AA220" s="73" t="s">
        <v>147</v>
      </c>
      <c r="AB220" s="73" t="s">
        <v>147</v>
      </c>
      <c r="AC220" s="73" t="s">
        <v>147</v>
      </c>
      <c r="AD220" s="73" t="s">
        <v>147</v>
      </c>
      <c r="AE220" s="73" t="s">
        <v>147</v>
      </c>
      <c r="AF220" s="83">
        <f t="shared" ref="AF220" si="667">SUM(Q220:S220)</f>
        <v>1</v>
      </c>
      <c r="AG220" s="73">
        <f t="shared" ref="AG220" si="668">SUM(Q221:S221)</f>
        <v>1</v>
      </c>
      <c r="AH220" s="84">
        <f t="shared" ref="AH220" si="669">SUM(Q221:S221)/SUM(Q220:S220)</f>
        <v>1</v>
      </c>
      <c r="AI220" s="73" t="s">
        <v>147</v>
      </c>
      <c r="AJ220" s="73" t="s">
        <v>147</v>
      </c>
      <c r="AK220" s="73" t="s">
        <v>147</v>
      </c>
      <c r="AL220" s="73">
        <f>SUM(H220:S220)</f>
        <v>1</v>
      </c>
      <c r="AM220" s="73">
        <f>SUM(H221:S221)</f>
        <v>1</v>
      </c>
      <c r="AN220" s="72">
        <f>+AM220/AL220</f>
        <v>1</v>
      </c>
    </row>
    <row r="221" spans="1:40" s="30" customFormat="1" ht="44.25" customHeight="1" x14ac:dyDescent="0.3">
      <c r="A221" s="103"/>
      <c r="B221" s="103"/>
      <c r="C221" s="103"/>
      <c r="D221" s="74"/>
      <c r="E221" s="103"/>
      <c r="F221" s="103"/>
      <c r="G221" s="37" t="s">
        <v>107</v>
      </c>
      <c r="H221" s="117">
        <v>0</v>
      </c>
      <c r="I221" s="117">
        <v>0</v>
      </c>
      <c r="J221" s="38">
        <v>0</v>
      </c>
      <c r="K221" s="38">
        <v>0</v>
      </c>
      <c r="L221" s="138">
        <v>0</v>
      </c>
      <c r="M221" s="38">
        <v>0</v>
      </c>
      <c r="N221" s="38">
        <v>0</v>
      </c>
      <c r="O221" s="38">
        <v>0</v>
      </c>
      <c r="P221" s="38">
        <v>0</v>
      </c>
      <c r="Q221" s="38">
        <v>1</v>
      </c>
      <c r="R221" s="38">
        <v>0</v>
      </c>
      <c r="S221" s="38">
        <v>0</v>
      </c>
      <c r="T221" s="49">
        <f t="shared" si="666"/>
        <v>1</v>
      </c>
      <c r="U221" s="74"/>
      <c r="V221" s="74"/>
      <c r="W221" s="73"/>
      <c r="X221" s="73"/>
      <c r="Y221" s="73"/>
      <c r="Z221" s="73"/>
      <c r="AA221" s="73"/>
      <c r="AB221" s="73"/>
      <c r="AC221" s="73"/>
      <c r="AD221" s="73"/>
      <c r="AE221" s="73"/>
      <c r="AF221" s="83"/>
      <c r="AG221" s="73"/>
      <c r="AH221" s="84"/>
      <c r="AI221" s="73"/>
      <c r="AJ221" s="73"/>
      <c r="AK221" s="73"/>
      <c r="AL221" s="73"/>
      <c r="AM221" s="73"/>
      <c r="AN221" s="72"/>
    </row>
    <row r="222" spans="1:40" s="30" customFormat="1" ht="44.25" customHeight="1" x14ac:dyDescent="0.3">
      <c r="A222" s="103"/>
      <c r="B222" s="103"/>
      <c r="C222" s="103"/>
      <c r="D222" s="74"/>
      <c r="E222" s="103"/>
      <c r="F222" s="103"/>
      <c r="G222" s="37" t="s">
        <v>108</v>
      </c>
      <c r="H222" s="126">
        <v>0</v>
      </c>
      <c r="I222" s="126">
        <v>0</v>
      </c>
      <c r="J222" s="126">
        <v>0</v>
      </c>
      <c r="K222" s="126">
        <v>0</v>
      </c>
      <c r="L222" s="126">
        <v>0</v>
      </c>
      <c r="M222" s="126">
        <v>0</v>
      </c>
      <c r="N222" s="126">
        <v>0</v>
      </c>
      <c r="O222" s="126">
        <v>0</v>
      </c>
      <c r="P222" s="126">
        <v>0</v>
      </c>
      <c r="Q222" s="126">
        <f t="shared" ref="M222:S222" si="670">+Q221/Q220</f>
        <v>2</v>
      </c>
      <c r="R222" s="126">
        <f t="shared" si="670"/>
        <v>0</v>
      </c>
      <c r="S222" s="126">
        <v>0</v>
      </c>
      <c r="T222" s="127">
        <f>+T221/T220</f>
        <v>1</v>
      </c>
      <c r="U222" s="74"/>
      <c r="V222" s="74"/>
      <c r="W222" s="73"/>
      <c r="X222" s="73"/>
      <c r="Y222" s="73"/>
      <c r="Z222" s="73"/>
      <c r="AA222" s="73"/>
      <c r="AB222" s="73"/>
      <c r="AC222" s="73"/>
      <c r="AD222" s="73"/>
      <c r="AE222" s="73"/>
      <c r="AF222" s="83"/>
      <c r="AG222" s="73"/>
      <c r="AH222" s="84"/>
      <c r="AI222" s="73"/>
      <c r="AJ222" s="73"/>
      <c r="AK222" s="73"/>
      <c r="AL222" s="73"/>
      <c r="AM222" s="73"/>
      <c r="AN222" s="72"/>
    </row>
    <row r="223" spans="1:40" s="1" customFormat="1" ht="44.25" customHeight="1" x14ac:dyDescent="0.3">
      <c r="A223" s="103"/>
      <c r="B223" s="103"/>
      <c r="C223" s="103"/>
      <c r="D223" s="74"/>
      <c r="E223" s="103"/>
      <c r="F223" s="103"/>
      <c r="G223" s="37" t="s">
        <v>109</v>
      </c>
      <c r="H223" s="38" t="s">
        <v>364</v>
      </c>
      <c r="I223" s="38" t="s">
        <v>364</v>
      </c>
      <c r="J223" s="38" t="s">
        <v>110</v>
      </c>
      <c r="K223" s="38" t="s">
        <v>110</v>
      </c>
      <c r="L223" s="38" t="s">
        <v>110</v>
      </c>
      <c r="M223" s="38" t="s">
        <v>110</v>
      </c>
      <c r="N223" s="38" t="s">
        <v>110</v>
      </c>
      <c r="O223" s="38" t="s">
        <v>110</v>
      </c>
      <c r="P223" s="38" t="s">
        <v>110</v>
      </c>
      <c r="Q223" s="38" t="s">
        <v>599</v>
      </c>
      <c r="R223" s="38" t="s">
        <v>600</v>
      </c>
      <c r="S223" s="38" t="s">
        <v>110</v>
      </c>
      <c r="T223" s="49" t="s">
        <v>110</v>
      </c>
      <c r="U223" s="74"/>
      <c r="V223" s="74"/>
      <c r="W223" s="73"/>
      <c r="X223" s="73"/>
      <c r="Y223" s="73"/>
      <c r="Z223" s="73"/>
      <c r="AA223" s="73"/>
      <c r="AB223" s="73"/>
      <c r="AC223" s="73"/>
      <c r="AD223" s="73"/>
      <c r="AE223" s="73"/>
      <c r="AF223" s="83"/>
      <c r="AG223" s="73"/>
      <c r="AH223" s="84"/>
      <c r="AI223" s="73"/>
      <c r="AJ223" s="73"/>
      <c r="AK223" s="73"/>
      <c r="AL223" s="73"/>
      <c r="AM223" s="73"/>
      <c r="AN223" s="72"/>
    </row>
    <row r="224" spans="1:40" s="1" customFormat="1" ht="44.25" customHeight="1" x14ac:dyDescent="0.3">
      <c r="A224" s="103" t="s">
        <v>183</v>
      </c>
      <c r="B224" s="103" t="s">
        <v>27</v>
      </c>
      <c r="C224" s="103" t="s">
        <v>28</v>
      </c>
      <c r="D224" s="74">
        <v>56</v>
      </c>
      <c r="E224" s="103" t="s">
        <v>384</v>
      </c>
      <c r="F224" s="103" t="s">
        <v>28</v>
      </c>
      <c r="G224" s="37" t="s">
        <v>106</v>
      </c>
      <c r="H224" s="126">
        <v>0</v>
      </c>
      <c r="I224" s="126">
        <v>0</v>
      </c>
      <c r="J224" s="132">
        <v>0.5</v>
      </c>
      <c r="K224" s="132">
        <v>0.3</v>
      </c>
      <c r="L224" s="132">
        <v>0.2</v>
      </c>
      <c r="M224" s="132">
        <v>0</v>
      </c>
      <c r="N224" s="132">
        <v>0</v>
      </c>
      <c r="O224" s="132">
        <v>0</v>
      </c>
      <c r="P224" s="132">
        <v>0</v>
      </c>
      <c r="Q224" s="132">
        <v>0</v>
      </c>
      <c r="R224" s="132">
        <v>0</v>
      </c>
      <c r="S224" s="132">
        <v>0</v>
      </c>
      <c r="T224" s="127">
        <f t="shared" ref="T224:T225" si="671">SUM(H224:S224)</f>
        <v>1</v>
      </c>
      <c r="U224" s="74" t="s">
        <v>385</v>
      </c>
      <c r="V224" s="74" t="s">
        <v>386</v>
      </c>
      <c r="W224" s="73">
        <f t="shared" ref="W224" si="672">SUM(H224:J224)</f>
        <v>0.5</v>
      </c>
      <c r="X224" s="73">
        <f t="shared" ref="X224" si="673">SUM(H225:J225)</f>
        <v>0.5</v>
      </c>
      <c r="Y224" s="73">
        <f t="shared" ref="Y224" si="674">SUM(H225:J225)/SUM(H224:J224)</f>
        <v>1</v>
      </c>
      <c r="Z224" s="73">
        <f t="shared" ref="Z224" si="675">SUM(K224:M224)</f>
        <v>0.5</v>
      </c>
      <c r="AA224" s="73">
        <f t="shared" ref="AA224" si="676">SUM(K225:M225)</f>
        <v>0.5</v>
      </c>
      <c r="AB224" s="84">
        <f t="shared" ref="AB224" si="677">SUM(K225:M225)/SUM(K224:M224)</f>
        <v>1</v>
      </c>
      <c r="AC224" s="112" t="s">
        <v>387</v>
      </c>
      <c r="AD224" s="112" t="s">
        <v>387</v>
      </c>
      <c r="AE224" s="112" t="s">
        <v>387</v>
      </c>
      <c r="AF224" s="112" t="s">
        <v>387</v>
      </c>
      <c r="AG224" s="112" t="s">
        <v>387</v>
      </c>
      <c r="AH224" s="112" t="s">
        <v>387</v>
      </c>
      <c r="AI224" s="73">
        <f t="shared" ref="AI224" si="678">SUM(H224:M224)</f>
        <v>1</v>
      </c>
      <c r="AJ224" s="73">
        <f t="shared" ref="AJ224" si="679">SUM(H225:M225)</f>
        <v>1</v>
      </c>
      <c r="AK224" s="73">
        <f t="shared" ref="AK224" si="680">+AJ224/AI224</f>
        <v>1</v>
      </c>
      <c r="AL224" s="73">
        <f>SUM(H224:S224)</f>
        <v>1</v>
      </c>
      <c r="AM224" s="73">
        <f>SUM(H225:S225)</f>
        <v>1</v>
      </c>
      <c r="AN224" s="72">
        <f>+AM224/AL224</f>
        <v>1</v>
      </c>
    </row>
    <row r="225" spans="1:40" s="30" customFormat="1" ht="44.25" customHeight="1" x14ac:dyDescent="0.3">
      <c r="A225" s="103"/>
      <c r="B225" s="103"/>
      <c r="C225" s="103"/>
      <c r="D225" s="74"/>
      <c r="E225" s="103"/>
      <c r="F225" s="103"/>
      <c r="G225" s="37" t="s">
        <v>107</v>
      </c>
      <c r="H225" s="117">
        <v>0</v>
      </c>
      <c r="I225" s="117">
        <v>0</v>
      </c>
      <c r="J225" s="38">
        <v>0.5</v>
      </c>
      <c r="K225" s="38">
        <v>0.3</v>
      </c>
      <c r="L225" s="38">
        <v>0.2</v>
      </c>
      <c r="M225" s="38">
        <v>0</v>
      </c>
      <c r="N225" s="38">
        <v>0</v>
      </c>
      <c r="O225" s="38">
        <v>0</v>
      </c>
      <c r="P225" s="38">
        <v>0</v>
      </c>
      <c r="Q225" s="38">
        <v>0</v>
      </c>
      <c r="R225" s="38">
        <v>0</v>
      </c>
      <c r="S225" s="38">
        <v>0</v>
      </c>
      <c r="T225" s="49">
        <f t="shared" si="671"/>
        <v>1</v>
      </c>
      <c r="U225" s="74"/>
      <c r="V225" s="74"/>
      <c r="W225" s="73"/>
      <c r="X225" s="73"/>
      <c r="Y225" s="73"/>
      <c r="Z225" s="73"/>
      <c r="AA225" s="73"/>
      <c r="AB225" s="84"/>
      <c r="AC225" s="112"/>
      <c r="AD225" s="112"/>
      <c r="AE225" s="112"/>
      <c r="AF225" s="112"/>
      <c r="AG225" s="112"/>
      <c r="AH225" s="112"/>
      <c r="AI225" s="73"/>
      <c r="AJ225" s="73"/>
      <c r="AK225" s="73"/>
      <c r="AL225" s="73"/>
      <c r="AM225" s="73"/>
      <c r="AN225" s="72"/>
    </row>
    <row r="226" spans="1:40" s="30" customFormat="1" ht="44.25" customHeight="1" x14ac:dyDescent="0.3">
      <c r="A226" s="103"/>
      <c r="B226" s="103"/>
      <c r="C226" s="103"/>
      <c r="D226" s="74"/>
      <c r="E226" s="103"/>
      <c r="F226" s="103"/>
      <c r="G226" s="37" t="s">
        <v>108</v>
      </c>
      <c r="H226" s="126">
        <v>0</v>
      </c>
      <c r="I226" s="126">
        <v>0</v>
      </c>
      <c r="J226" s="126">
        <f t="shared" ref="J226:S226" si="681">+J225/J224</f>
        <v>1</v>
      </c>
      <c r="K226" s="126">
        <f t="shared" si="681"/>
        <v>1</v>
      </c>
      <c r="L226" s="125">
        <f t="shared" si="681"/>
        <v>1</v>
      </c>
      <c r="M226" s="126">
        <v>0</v>
      </c>
      <c r="N226" s="126">
        <v>0</v>
      </c>
      <c r="O226" s="126">
        <v>0</v>
      </c>
      <c r="P226" s="126">
        <v>0</v>
      </c>
      <c r="Q226" s="126">
        <v>0</v>
      </c>
      <c r="R226" s="126">
        <v>0</v>
      </c>
      <c r="S226" s="126">
        <v>0</v>
      </c>
      <c r="T226" s="127">
        <f>+T225/T224</f>
        <v>1</v>
      </c>
      <c r="U226" s="74"/>
      <c r="V226" s="74"/>
      <c r="W226" s="73"/>
      <c r="X226" s="73"/>
      <c r="Y226" s="73"/>
      <c r="Z226" s="73"/>
      <c r="AA226" s="73"/>
      <c r="AB226" s="84"/>
      <c r="AC226" s="112"/>
      <c r="AD226" s="112"/>
      <c r="AE226" s="112"/>
      <c r="AF226" s="112"/>
      <c r="AG226" s="112"/>
      <c r="AH226" s="112"/>
      <c r="AI226" s="73"/>
      <c r="AJ226" s="73"/>
      <c r="AK226" s="73"/>
      <c r="AL226" s="73"/>
      <c r="AM226" s="73"/>
      <c r="AN226" s="72"/>
    </row>
    <row r="227" spans="1:40" s="1" customFormat="1" ht="44.25" customHeight="1" x14ac:dyDescent="0.3">
      <c r="A227" s="103"/>
      <c r="B227" s="103"/>
      <c r="C227" s="103"/>
      <c r="D227" s="74"/>
      <c r="E227" s="103"/>
      <c r="F227" s="103"/>
      <c r="G227" s="37" t="s">
        <v>109</v>
      </c>
      <c r="H227" s="38" t="s">
        <v>364</v>
      </c>
      <c r="I227" s="38" t="s">
        <v>364</v>
      </c>
      <c r="J227" s="38" t="s">
        <v>388</v>
      </c>
      <c r="K227" s="38" t="s">
        <v>389</v>
      </c>
      <c r="L227" s="38" t="s">
        <v>390</v>
      </c>
      <c r="M227" s="38" t="s">
        <v>110</v>
      </c>
      <c r="N227" s="38" t="s">
        <v>110</v>
      </c>
      <c r="O227" s="38" t="s">
        <v>110</v>
      </c>
      <c r="P227" s="38" t="s">
        <v>110</v>
      </c>
      <c r="Q227" s="38" t="s">
        <v>110</v>
      </c>
      <c r="R227" s="38" t="s">
        <v>110</v>
      </c>
      <c r="S227" s="38" t="s">
        <v>110</v>
      </c>
      <c r="T227" s="49" t="s">
        <v>110</v>
      </c>
      <c r="U227" s="74"/>
      <c r="V227" s="74"/>
      <c r="W227" s="73"/>
      <c r="X227" s="73"/>
      <c r="Y227" s="73"/>
      <c r="Z227" s="73"/>
      <c r="AA227" s="73"/>
      <c r="AB227" s="84"/>
      <c r="AC227" s="112"/>
      <c r="AD227" s="112"/>
      <c r="AE227" s="112"/>
      <c r="AF227" s="112"/>
      <c r="AG227" s="112"/>
      <c r="AH227" s="112"/>
      <c r="AI227" s="73"/>
      <c r="AJ227" s="73"/>
      <c r="AK227" s="73"/>
      <c r="AL227" s="73"/>
      <c r="AM227" s="73"/>
      <c r="AN227" s="72"/>
    </row>
    <row r="228" spans="1:40" s="1" customFormat="1" ht="44.25" customHeight="1" x14ac:dyDescent="0.3">
      <c r="A228" s="103" t="s">
        <v>183</v>
      </c>
      <c r="B228" s="103" t="s">
        <v>27</v>
      </c>
      <c r="C228" s="103" t="s">
        <v>28</v>
      </c>
      <c r="D228" s="74">
        <v>57</v>
      </c>
      <c r="E228" s="103" t="s">
        <v>391</v>
      </c>
      <c r="F228" s="103" t="s">
        <v>28</v>
      </c>
      <c r="G228" s="37" t="s">
        <v>106</v>
      </c>
      <c r="H228" s="126">
        <v>0</v>
      </c>
      <c r="I228" s="126">
        <v>0</v>
      </c>
      <c r="J228" s="132">
        <v>0.4</v>
      </c>
      <c r="K228" s="132">
        <v>0.6</v>
      </c>
      <c r="L228" s="132">
        <v>0</v>
      </c>
      <c r="M228" s="132">
        <v>0</v>
      </c>
      <c r="N228" s="132">
        <v>0</v>
      </c>
      <c r="O228" s="132">
        <v>0</v>
      </c>
      <c r="P228" s="132">
        <v>0</v>
      </c>
      <c r="Q228" s="132">
        <v>0</v>
      </c>
      <c r="R228" s="132">
        <v>0</v>
      </c>
      <c r="S228" s="132">
        <v>0</v>
      </c>
      <c r="T228" s="127">
        <f t="shared" ref="T228:T229" si="682">SUM(H228:S228)</f>
        <v>1</v>
      </c>
      <c r="U228" s="74" t="s">
        <v>392</v>
      </c>
      <c r="V228" s="74" t="s">
        <v>582</v>
      </c>
      <c r="W228" s="73">
        <f t="shared" ref="W228" si="683">SUM(H228:J228)</f>
        <v>0.4</v>
      </c>
      <c r="X228" s="73">
        <f t="shared" ref="X228" si="684">SUM(H229:J229)</f>
        <v>0.4</v>
      </c>
      <c r="Y228" s="73">
        <f t="shared" ref="Y228" si="685">SUM(H229:J229)/SUM(H228:J228)</f>
        <v>1</v>
      </c>
      <c r="Z228" s="73">
        <f t="shared" ref="Z228" si="686">SUM(K228:M228)</f>
        <v>0.6</v>
      </c>
      <c r="AA228" s="73">
        <f t="shared" ref="AA228" si="687">SUM(K229:M229)</f>
        <v>0.6</v>
      </c>
      <c r="AB228" s="84">
        <f t="shared" ref="AB228" si="688">SUM(K229:M229)/SUM(K228:M228)</f>
        <v>1</v>
      </c>
      <c r="AC228" s="112" t="s">
        <v>393</v>
      </c>
      <c r="AD228" s="112" t="s">
        <v>393</v>
      </c>
      <c r="AE228" s="112" t="s">
        <v>393</v>
      </c>
      <c r="AF228" s="112" t="s">
        <v>393</v>
      </c>
      <c r="AG228" s="112" t="s">
        <v>393</v>
      </c>
      <c r="AH228" s="112" t="s">
        <v>393</v>
      </c>
      <c r="AI228" s="73">
        <f t="shared" ref="AI228" si="689">SUM(H228:M228)</f>
        <v>1</v>
      </c>
      <c r="AJ228" s="73">
        <f t="shared" ref="AJ228" si="690">SUM(H229:M229)</f>
        <v>1</v>
      </c>
      <c r="AK228" s="73">
        <f t="shared" ref="AK228" si="691">+AJ228/AI228</f>
        <v>1</v>
      </c>
      <c r="AL228" s="73">
        <f>SUM(H228:S228)</f>
        <v>1</v>
      </c>
      <c r="AM228" s="73">
        <f>SUM(H229:S229)</f>
        <v>1</v>
      </c>
      <c r="AN228" s="72">
        <f>+AM228/AL228</f>
        <v>1</v>
      </c>
    </row>
    <row r="229" spans="1:40" s="30" customFormat="1" ht="44.25" customHeight="1" x14ac:dyDescent="0.3">
      <c r="A229" s="103"/>
      <c r="B229" s="103"/>
      <c r="C229" s="103"/>
      <c r="D229" s="74"/>
      <c r="E229" s="103"/>
      <c r="F229" s="103"/>
      <c r="G229" s="37" t="s">
        <v>107</v>
      </c>
      <c r="H229" s="117">
        <v>0</v>
      </c>
      <c r="I229" s="117">
        <v>0</v>
      </c>
      <c r="J229" s="38">
        <v>0.4</v>
      </c>
      <c r="K229" s="38">
        <v>0</v>
      </c>
      <c r="L229" s="38">
        <v>0</v>
      </c>
      <c r="M229" s="138">
        <v>0.6</v>
      </c>
      <c r="N229" s="38">
        <v>0</v>
      </c>
      <c r="O229" s="38">
        <v>0</v>
      </c>
      <c r="P229" s="38">
        <v>0</v>
      </c>
      <c r="Q229" s="38">
        <v>0</v>
      </c>
      <c r="R229" s="38">
        <v>0</v>
      </c>
      <c r="S229" s="38">
        <v>0</v>
      </c>
      <c r="T229" s="49">
        <f t="shared" si="682"/>
        <v>1</v>
      </c>
      <c r="U229" s="74"/>
      <c r="V229" s="74" t="s">
        <v>394</v>
      </c>
      <c r="W229" s="73"/>
      <c r="X229" s="73"/>
      <c r="Y229" s="73"/>
      <c r="Z229" s="73"/>
      <c r="AA229" s="73"/>
      <c r="AB229" s="84"/>
      <c r="AC229" s="112"/>
      <c r="AD229" s="112"/>
      <c r="AE229" s="112"/>
      <c r="AF229" s="112"/>
      <c r="AG229" s="112"/>
      <c r="AH229" s="112"/>
      <c r="AI229" s="73"/>
      <c r="AJ229" s="73"/>
      <c r="AK229" s="73"/>
      <c r="AL229" s="73"/>
      <c r="AM229" s="73"/>
      <c r="AN229" s="72"/>
    </row>
    <row r="230" spans="1:40" s="30" customFormat="1" ht="44.25" customHeight="1" x14ac:dyDescent="0.3">
      <c r="A230" s="103"/>
      <c r="B230" s="103"/>
      <c r="C230" s="103"/>
      <c r="D230" s="74"/>
      <c r="E230" s="103"/>
      <c r="F230" s="103"/>
      <c r="G230" s="37" t="s">
        <v>108</v>
      </c>
      <c r="H230" s="126">
        <v>0</v>
      </c>
      <c r="I230" s="126">
        <v>0</v>
      </c>
      <c r="J230" s="126">
        <f t="shared" ref="J230:S230" si="692">+J229/J228</f>
        <v>1</v>
      </c>
      <c r="K230" s="126">
        <f t="shared" si="692"/>
        <v>0</v>
      </c>
      <c r="L230" s="126">
        <v>0</v>
      </c>
      <c r="M230" s="126">
        <v>0</v>
      </c>
      <c r="N230" s="126">
        <v>0</v>
      </c>
      <c r="O230" s="126">
        <v>0</v>
      </c>
      <c r="P230" s="126">
        <v>0</v>
      </c>
      <c r="Q230" s="126">
        <v>0</v>
      </c>
      <c r="R230" s="126">
        <v>0</v>
      </c>
      <c r="S230" s="126">
        <v>0</v>
      </c>
      <c r="T230" s="127">
        <f>+T229/T228</f>
        <v>1</v>
      </c>
      <c r="U230" s="74"/>
      <c r="V230" s="74" t="s">
        <v>395</v>
      </c>
      <c r="W230" s="73"/>
      <c r="X230" s="73"/>
      <c r="Y230" s="73"/>
      <c r="Z230" s="73"/>
      <c r="AA230" s="73"/>
      <c r="AB230" s="84"/>
      <c r="AC230" s="112"/>
      <c r="AD230" s="112"/>
      <c r="AE230" s="112"/>
      <c r="AF230" s="112"/>
      <c r="AG230" s="112"/>
      <c r="AH230" s="112"/>
      <c r="AI230" s="73"/>
      <c r="AJ230" s="73"/>
      <c r="AK230" s="73"/>
      <c r="AL230" s="73"/>
      <c r="AM230" s="73"/>
      <c r="AN230" s="72"/>
    </row>
    <row r="231" spans="1:40" s="1" customFormat="1" ht="44.25" customHeight="1" x14ac:dyDescent="0.3">
      <c r="A231" s="103"/>
      <c r="B231" s="103"/>
      <c r="C231" s="103"/>
      <c r="D231" s="74"/>
      <c r="E231" s="103"/>
      <c r="F231" s="103"/>
      <c r="G231" s="37" t="s">
        <v>109</v>
      </c>
      <c r="H231" s="38" t="s">
        <v>364</v>
      </c>
      <c r="I231" s="38" t="s">
        <v>364</v>
      </c>
      <c r="J231" s="38" t="s">
        <v>231</v>
      </c>
      <c r="K231" s="38" t="s">
        <v>396</v>
      </c>
      <c r="L231" s="38" t="s">
        <v>110</v>
      </c>
      <c r="M231" s="38" t="s">
        <v>110</v>
      </c>
      <c r="N231" s="38" t="s">
        <v>110</v>
      </c>
      <c r="O231" s="38" t="s">
        <v>110</v>
      </c>
      <c r="P231" s="38" t="s">
        <v>110</v>
      </c>
      <c r="Q231" s="38" t="s">
        <v>110</v>
      </c>
      <c r="R231" s="38" t="s">
        <v>110</v>
      </c>
      <c r="S231" s="38" t="s">
        <v>110</v>
      </c>
      <c r="T231" s="49" t="s">
        <v>110</v>
      </c>
      <c r="U231" s="74"/>
      <c r="V231" s="74" t="s">
        <v>397</v>
      </c>
      <c r="W231" s="73"/>
      <c r="X231" s="73"/>
      <c r="Y231" s="73"/>
      <c r="Z231" s="73"/>
      <c r="AA231" s="73"/>
      <c r="AB231" s="84"/>
      <c r="AC231" s="112"/>
      <c r="AD231" s="112"/>
      <c r="AE231" s="112"/>
      <c r="AF231" s="112"/>
      <c r="AG231" s="112"/>
      <c r="AH231" s="112"/>
      <c r="AI231" s="73"/>
      <c r="AJ231" s="73"/>
      <c r="AK231" s="73"/>
      <c r="AL231" s="73"/>
      <c r="AM231" s="73"/>
      <c r="AN231" s="72"/>
    </row>
    <row r="232" spans="1:40" s="1" customFormat="1" ht="44.25" customHeight="1" x14ac:dyDescent="0.3">
      <c r="A232" s="103" t="s">
        <v>183</v>
      </c>
      <c r="B232" s="103" t="s">
        <v>27</v>
      </c>
      <c r="C232" s="103" t="s">
        <v>28</v>
      </c>
      <c r="D232" s="74">
        <v>58</v>
      </c>
      <c r="E232" s="103" t="s">
        <v>398</v>
      </c>
      <c r="F232" s="103" t="s">
        <v>28</v>
      </c>
      <c r="G232" s="37" t="s">
        <v>106</v>
      </c>
      <c r="H232" s="126">
        <v>0</v>
      </c>
      <c r="I232" s="126">
        <v>0</v>
      </c>
      <c r="J232" s="132">
        <v>0.4</v>
      </c>
      <c r="K232" s="132">
        <v>0.4</v>
      </c>
      <c r="L232" s="132">
        <v>0.2</v>
      </c>
      <c r="M232" s="132">
        <v>0</v>
      </c>
      <c r="N232" s="132">
        <v>0</v>
      </c>
      <c r="O232" s="132">
        <v>0</v>
      </c>
      <c r="P232" s="132">
        <v>0</v>
      </c>
      <c r="Q232" s="132">
        <v>0</v>
      </c>
      <c r="R232" s="132">
        <v>0</v>
      </c>
      <c r="S232" s="132">
        <v>0</v>
      </c>
      <c r="T232" s="127">
        <f t="shared" ref="T232:T233" si="693">SUM(H232:S232)</f>
        <v>1</v>
      </c>
      <c r="U232" s="74" t="s">
        <v>374</v>
      </c>
      <c r="V232" s="74" t="s">
        <v>399</v>
      </c>
      <c r="W232" s="73">
        <f t="shared" ref="W232" si="694">SUM(H232:J232)</f>
        <v>0.4</v>
      </c>
      <c r="X232" s="73">
        <f t="shared" ref="X232" si="695">SUM(H233:J233)</f>
        <v>1</v>
      </c>
      <c r="Y232" s="73">
        <f t="shared" ref="Y232" si="696">SUM(H233:J233)/SUM(H232:J232)</f>
        <v>2.5</v>
      </c>
      <c r="Z232" s="73" t="s">
        <v>368</v>
      </c>
      <c r="AA232" s="73" t="s">
        <v>368</v>
      </c>
      <c r="AB232" s="73" t="s">
        <v>368</v>
      </c>
      <c r="AC232" s="112" t="s">
        <v>369</v>
      </c>
      <c r="AD232" s="112" t="s">
        <v>369</v>
      </c>
      <c r="AE232" s="112" t="s">
        <v>369</v>
      </c>
      <c r="AF232" s="112" t="s">
        <v>369</v>
      </c>
      <c r="AG232" s="112" t="s">
        <v>369</v>
      </c>
      <c r="AH232" s="112" t="s">
        <v>369</v>
      </c>
      <c r="AI232" s="73">
        <f t="shared" ref="AI232" si="697">SUM(H232:M232)</f>
        <v>1</v>
      </c>
      <c r="AJ232" s="73">
        <f t="shared" ref="AJ232" si="698">SUM(H233:M233)</f>
        <v>1</v>
      </c>
      <c r="AK232" s="73">
        <f t="shared" ref="AK232" si="699">+AJ232/AI232</f>
        <v>1</v>
      </c>
      <c r="AL232" s="73">
        <f>SUM(H232:S232)</f>
        <v>1</v>
      </c>
      <c r="AM232" s="73">
        <f>SUM(H233:S233)</f>
        <v>1</v>
      </c>
      <c r="AN232" s="72">
        <f>+AM232/AL232</f>
        <v>1</v>
      </c>
    </row>
    <row r="233" spans="1:40" s="30" customFormat="1" ht="44.25" customHeight="1" x14ac:dyDescent="0.3">
      <c r="A233" s="103"/>
      <c r="B233" s="103"/>
      <c r="C233" s="103"/>
      <c r="D233" s="74"/>
      <c r="E233" s="103"/>
      <c r="F233" s="103"/>
      <c r="G233" s="37" t="s">
        <v>107</v>
      </c>
      <c r="H233" s="117">
        <v>0</v>
      </c>
      <c r="I233" s="117">
        <v>0</v>
      </c>
      <c r="J233" s="38">
        <v>1</v>
      </c>
      <c r="K233" s="38">
        <v>0</v>
      </c>
      <c r="L233" s="38">
        <v>0</v>
      </c>
      <c r="M233" s="38">
        <v>0</v>
      </c>
      <c r="N233" s="38">
        <v>0</v>
      </c>
      <c r="O233" s="38">
        <v>0</v>
      </c>
      <c r="P233" s="38">
        <v>0</v>
      </c>
      <c r="Q233" s="38">
        <v>0</v>
      </c>
      <c r="R233" s="38">
        <v>0</v>
      </c>
      <c r="S233" s="38">
        <v>0</v>
      </c>
      <c r="T233" s="49">
        <f t="shared" si="693"/>
        <v>1</v>
      </c>
      <c r="U233" s="74"/>
      <c r="V233" s="74"/>
      <c r="W233" s="73"/>
      <c r="X233" s="73"/>
      <c r="Y233" s="73"/>
      <c r="Z233" s="73"/>
      <c r="AA233" s="73"/>
      <c r="AB233" s="73"/>
      <c r="AC233" s="112"/>
      <c r="AD233" s="112"/>
      <c r="AE233" s="112"/>
      <c r="AF233" s="112"/>
      <c r="AG233" s="112"/>
      <c r="AH233" s="112"/>
      <c r="AI233" s="73"/>
      <c r="AJ233" s="73"/>
      <c r="AK233" s="73"/>
      <c r="AL233" s="73"/>
      <c r="AM233" s="73"/>
      <c r="AN233" s="72"/>
    </row>
    <row r="234" spans="1:40" s="30" customFormat="1" ht="44.25" customHeight="1" x14ac:dyDescent="0.3">
      <c r="A234" s="103"/>
      <c r="B234" s="103"/>
      <c r="C234" s="103"/>
      <c r="D234" s="74"/>
      <c r="E234" s="103"/>
      <c r="F234" s="103"/>
      <c r="G234" s="37" t="s">
        <v>108</v>
      </c>
      <c r="H234" s="126">
        <v>0</v>
      </c>
      <c r="I234" s="126">
        <v>0</v>
      </c>
      <c r="J234" s="126">
        <f t="shared" ref="J234:S234" si="700">+J233/J232</f>
        <v>2.5</v>
      </c>
      <c r="K234" s="126">
        <f t="shared" si="700"/>
        <v>0</v>
      </c>
      <c r="L234" s="126">
        <f t="shared" si="700"/>
        <v>0</v>
      </c>
      <c r="M234" s="126">
        <v>0</v>
      </c>
      <c r="N234" s="126">
        <v>0</v>
      </c>
      <c r="O234" s="126">
        <v>0</v>
      </c>
      <c r="P234" s="126">
        <v>0</v>
      </c>
      <c r="Q234" s="126">
        <v>0</v>
      </c>
      <c r="R234" s="126">
        <v>0</v>
      </c>
      <c r="S234" s="126">
        <v>0</v>
      </c>
      <c r="T234" s="127">
        <f>+T233/T232</f>
        <v>1</v>
      </c>
      <c r="U234" s="74"/>
      <c r="V234" s="74"/>
      <c r="W234" s="73"/>
      <c r="X234" s="73"/>
      <c r="Y234" s="73"/>
      <c r="Z234" s="73"/>
      <c r="AA234" s="73"/>
      <c r="AB234" s="73"/>
      <c r="AC234" s="112"/>
      <c r="AD234" s="112"/>
      <c r="AE234" s="112"/>
      <c r="AF234" s="112"/>
      <c r="AG234" s="112"/>
      <c r="AH234" s="112"/>
      <c r="AI234" s="73"/>
      <c r="AJ234" s="73"/>
      <c r="AK234" s="73"/>
      <c r="AL234" s="73"/>
      <c r="AM234" s="73"/>
      <c r="AN234" s="72"/>
    </row>
    <row r="235" spans="1:40" s="1" customFormat="1" ht="44.25" customHeight="1" x14ac:dyDescent="0.3">
      <c r="A235" s="103"/>
      <c r="B235" s="103"/>
      <c r="C235" s="103"/>
      <c r="D235" s="74"/>
      <c r="E235" s="103"/>
      <c r="F235" s="103"/>
      <c r="G235" s="37" t="s">
        <v>109</v>
      </c>
      <c r="H235" s="38" t="s">
        <v>364</v>
      </c>
      <c r="I235" s="38" t="s">
        <v>364</v>
      </c>
      <c r="J235" s="38" t="s">
        <v>376</v>
      </c>
      <c r="K235" s="38" t="s">
        <v>377</v>
      </c>
      <c r="L235" s="38" t="s">
        <v>378</v>
      </c>
      <c r="M235" s="38" t="s">
        <v>110</v>
      </c>
      <c r="N235" s="38" t="s">
        <v>110</v>
      </c>
      <c r="O235" s="38" t="s">
        <v>110</v>
      </c>
      <c r="P235" s="38" t="s">
        <v>110</v>
      </c>
      <c r="Q235" s="38" t="s">
        <v>110</v>
      </c>
      <c r="R235" s="38" t="s">
        <v>110</v>
      </c>
      <c r="S235" s="38" t="s">
        <v>110</v>
      </c>
      <c r="T235" s="49" t="s">
        <v>110</v>
      </c>
      <c r="U235" s="74"/>
      <c r="V235" s="74"/>
      <c r="W235" s="73"/>
      <c r="X235" s="73"/>
      <c r="Y235" s="73"/>
      <c r="Z235" s="73"/>
      <c r="AA235" s="73"/>
      <c r="AB235" s="73"/>
      <c r="AC235" s="112"/>
      <c r="AD235" s="112"/>
      <c r="AE235" s="112"/>
      <c r="AF235" s="112"/>
      <c r="AG235" s="112"/>
      <c r="AH235" s="112"/>
      <c r="AI235" s="73"/>
      <c r="AJ235" s="73"/>
      <c r="AK235" s="73"/>
      <c r="AL235" s="73"/>
      <c r="AM235" s="73"/>
      <c r="AN235" s="72"/>
    </row>
    <row r="236" spans="1:40" s="1" customFormat="1" ht="44.25" customHeight="1" x14ac:dyDescent="0.3">
      <c r="A236" s="103" t="s">
        <v>183</v>
      </c>
      <c r="B236" s="103" t="s">
        <v>30</v>
      </c>
      <c r="C236" s="103" t="s">
        <v>28</v>
      </c>
      <c r="D236" s="74">
        <v>59</v>
      </c>
      <c r="E236" s="103" t="s">
        <v>400</v>
      </c>
      <c r="F236" s="103" t="s">
        <v>28</v>
      </c>
      <c r="G236" s="37" t="s">
        <v>106</v>
      </c>
      <c r="H236" s="126">
        <v>0</v>
      </c>
      <c r="I236" s="126">
        <v>0</v>
      </c>
      <c r="J236" s="132">
        <v>0</v>
      </c>
      <c r="K236" s="132">
        <v>0</v>
      </c>
      <c r="L236" s="132">
        <v>0.1</v>
      </c>
      <c r="M236" s="132">
        <v>0.1</v>
      </c>
      <c r="N236" s="132">
        <v>0.1</v>
      </c>
      <c r="O236" s="132">
        <v>0.3</v>
      </c>
      <c r="P236" s="132">
        <v>0.3</v>
      </c>
      <c r="Q236" s="132">
        <v>0.1</v>
      </c>
      <c r="R236" s="132">
        <v>0</v>
      </c>
      <c r="S236" s="132">
        <v>0</v>
      </c>
      <c r="T236" s="127">
        <f t="shared" ref="T236:T237" si="701">SUM(H236:S236)</f>
        <v>1.0000000000000002</v>
      </c>
      <c r="U236" s="74" t="s">
        <v>401</v>
      </c>
      <c r="V236" s="74" t="s">
        <v>234</v>
      </c>
      <c r="W236" s="73" t="s">
        <v>146</v>
      </c>
      <c r="X236" s="73" t="s">
        <v>146</v>
      </c>
      <c r="Y236" s="73" t="s">
        <v>146</v>
      </c>
      <c r="Z236" s="73">
        <f t="shared" ref="Z236" si="702">SUM(K236:M236)</f>
        <v>0.2</v>
      </c>
      <c r="AA236" s="73">
        <f t="shared" ref="AA236" si="703">SUM(K237:M237)</f>
        <v>0.2</v>
      </c>
      <c r="AB236" s="84">
        <f t="shared" ref="AB236" si="704">SUM(K237:M237)/SUM(K236:M236)</f>
        <v>1</v>
      </c>
      <c r="AC236" s="83">
        <f t="shared" ref="AC236" si="705">SUM(N236:P236)</f>
        <v>0.7</v>
      </c>
      <c r="AD236" s="73">
        <f t="shared" ref="AD236" si="706">SUM(N237:P237)</f>
        <v>0.8</v>
      </c>
      <c r="AE236" s="84">
        <f t="shared" ref="AE236" si="707">SUM(N237:P237)/SUM(N236:P236)</f>
        <v>1.142857142857143</v>
      </c>
      <c r="AF236" s="112" t="s">
        <v>596</v>
      </c>
      <c r="AG236" s="112" t="s">
        <v>596</v>
      </c>
      <c r="AH236" s="112" t="s">
        <v>596</v>
      </c>
      <c r="AI236" s="73">
        <f t="shared" ref="AI236" si="708">SUM(H236:M236)</f>
        <v>0.2</v>
      </c>
      <c r="AJ236" s="73">
        <f t="shared" ref="AJ236" si="709">SUM(H237:M237)</f>
        <v>0.2</v>
      </c>
      <c r="AK236" s="73">
        <f t="shared" ref="AK236" si="710">+AJ236/AI236</f>
        <v>1</v>
      </c>
      <c r="AL236" s="73">
        <f>SUM(H236:S236)</f>
        <v>1.0000000000000002</v>
      </c>
      <c r="AM236" s="73">
        <f>SUM(H237:S237)</f>
        <v>1</v>
      </c>
      <c r="AN236" s="72">
        <f>+AM236/AL236</f>
        <v>0.99999999999999978</v>
      </c>
    </row>
    <row r="237" spans="1:40" s="30" customFormat="1" ht="44.25" customHeight="1" x14ac:dyDescent="0.3">
      <c r="A237" s="103"/>
      <c r="B237" s="103"/>
      <c r="C237" s="103"/>
      <c r="D237" s="74"/>
      <c r="E237" s="103"/>
      <c r="F237" s="103"/>
      <c r="G237" s="37" t="s">
        <v>107</v>
      </c>
      <c r="H237" s="117">
        <v>0</v>
      </c>
      <c r="I237" s="117">
        <v>0</v>
      </c>
      <c r="J237" s="38">
        <v>0</v>
      </c>
      <c r="K237" s="38">
        <v>0</v>
      </c>
      <c r="L237" s="38">
        <v>0.1</v>
      </c>
      <c r="M237" s="38">
        <v>0.1</v>
      </c>
      <c r="N237" s="139">
        <v>0</v>
      </c>
      <c r="O237" s="139">
        <v>0.8</v>
      </c>
      <c r="P237" s="139">
        <v>0</v>
      </c>
      <c r="Q237" s="139">
        <v>0</v>
      </c>
      <c r="R237" s="139">
        <v>0</v>
      </c>
      <c r="S237" s="139">
        <v>0</v>
      </c>
      <c r="T237" s="49">
        <f t="shared" si="701"/>
        <v>1</v>
      </c>
      <c r="U237" s="74"/>
      <c r="V237" s="74"/>
      <c r="W237" s="73"/>
      <c r="X237" s="73"/>
      <c r="Y237" s="73"/>
      <c r="Z237" s="73"/>
      <c r="AA237" s="73"/>
      <c r="AB237" s="84"/>
      <c r="AC237" s="83"/>
      <c r="AD237" s="73"/>
      <c r="AE237" s="84"/>
      <c r="AF237" s="112"/>
      <c r="AG237" s="112"/>
      <c r="AH237" s="112"/>
      <c r="AI237" s="73"/>
      <c r="AJ237" s="73"/>
      <c r="AK237" s="73"/>
      <c r="AL237" s="73"/>
      <c r="AM237" s="73"/>
      <c r="AN237" s="72"/>
    </row>
    <row r="238" spans="1:40" s="30" customFormat="1" ht="44.25" customHeight="1" x14ac:dyDescent="0.3">
      <c r="A238" s="103"/>
      <c r="B238" s="103"/>
      <c r="C238" s="103"/>
      <c r="D238" s="74"/>
      <c r="E238" s="103"/>
      <c r="F238" s="103"/>
      <c r="G238" s="37" t="s">
        <v>108</v>
      </c>
      <c r="H238" s="126">
        <v>0</v>
      </c>
      <c r="I238" s="126">
        <v>0</v>
      </c>
      <c r="J238" s="126">
        <v>0</v>
      </c>
      <c r="K238" s="126">
        <v>0</v>
      </c>
      <c r="L238" s="126">
        <f t="shared" ref="L238:S238" si="711">+L237/L236</f>
        <v>1</v>
      </c>
      <c r="M238" s="126">
        <f t="shared" si="711"/>
        <v>1</v>
      </c>
      <c r="N238" s="126">
        <f t="shared" si="711"/>
        <v>0</v>
      </c>
      <c r="O238" s="126">
        <f t="shared" si="711"/>
        <v>2.666666666666667</v>
      </c>
      <c r="P238" s="126">
        <f t="shared" si="711"/>
        <v>0</v>
      </c>
      <c r="Q238" s="126">
        <f t="shared" si="711"/>
        <v>0</v>
      </c>
      <c r="R238" s="126">
        <v>0</v>
      </c>
      <c r="S238" s="126">
        <v>0</v>
      </c>
      <c r="T238" s="127">
        <f>+T237/T236</f>
        <v>0.99999999999999978</v>
      </c>
      <c r="U238" s="74"/>
      <c r="V238" s="74"/>
      <c r="W238" s="73"/>
      <c r="X238" s="73"/>
      <c r="Y238" s="73"/>
      <c r="Z238" s="73"/>
      <c r="AA238" s="73"/>
      <c r="AB238" s="84"/>
      <c r="AC238" s="83"/>
      <c r="AD238" s="73"/>
      <c r="AE238" s="84"/>
      <c r="AF238" s="112"/>
      <c r="AG238" s="112"/>
      <c r="AH238" s="112"/>
      <c r="AI238" s="73"/>
      <c r="AJ238" s="73"/>
      <c r="AK238" s="73"/>
      <c r="AL238" s="73"/>
      <c r="AM238" s="73"/>
      <c r="AN238" s="72"/>
    </row>
    <row r="239" spans="1:40" s="1" customFormat="1" ht="44.25" customHeight="1" x14ac:dyDescent="0.3">
      <c r="A239" s="103"/>
      <c r="B239" s="103"/>
      <c r="C239" s="103"/>
      <c r="D239" s="74"/>
      <c r="E239" s="103"/>
      <c r="F239" s="103"/>
      <c r="G239" s="37" t="s">
        <v>109</v>
      </c>
      <c r="H239" s="38" t="s">
        <v>364</v>
      </c>
      <c r="I239" s="38" t="s">
        <v>364</v>
      </c>
      <c r="J239" s="38" t="s">
        <v>110</v>
      </c>
      <c r="K239" s="38" t="s">
        <v>110</v>
      </c>
      <c r="L239" s="38" t="s">
        <v>402</v>
      </c>
      <c r="M239" s="38" t="s">
        <v>403</v>
      </c>
      <c r="N239" s="38" t="s">
        <v>404</v>
      </c>
      <c r="O239" s="38" t="s">
        <v>405</v>
      </c>
      <c r="P239" s="38" t="s">
        <v>405</v>
      </c>
      <c r="Q239" s="38" t="s">
        <v>406</v>
      </c>
      <c r="R239" s="38" t="s">
        <v>110</v>
      </c>
      <c r="S239" s="38" t="s">
        <v>110</v>
      </c>
      <c r="T239" s="49" t="s">
        <v>110</v>
      </c>
      <c r="U239" s="74"/>
      <c r="V239" s="74"/>
      <c r="W239" s="73"/>
      <c r="X239" s="73"/>
      <c r="Y239" s="73"/>
      <c r="Z239" s="73"/>
      <c r="AA239" s="73"/>
      <c r="AB239" s="84"/>
      <c r="AC239" s="83"/>
      <c r="AD239" s="73"/>
      <c r="AE239" s="84"/>
      <c r="AF239" s="112"/>
      <c r="AG239" s="112"/>
      <c r="AH239" s="112"/>
      <c r="AI239" s="73"/>
      <c r="AJ239" s="73"/>
      <c r="AK239" s="73"/>
      <c r="AL239" s="73"/>
      <c r="AM239" s="73"/>
      <c r="AN239" s="72"/>
    </row>
    <row r="240" spans="1:40" s="1" customFormat="1" ht="44.25" customHeight="1" x14ac:dyDescent="0.3">
      <c r="A240" s="103" t="s">
        <v>183</v>
      </c>
      <c r="B240" s="103" t="s">
        <v>30</v>
      </c>
      <c r="C240" s="103" t="s">
        <v>28</v>
      </c>
      <c r="D240" s="74">
        <v>60</v>
      </c>
      <c r="E240" s="103" t="s">
        <v>407</v>
      </c>
      <c r="F240" s="103" t="s">
        <v>28</v>
      </c>
      <c r="G240" s="37" t="s">
        <v>106</v>
      </c>
      <c r="H240" s="126">
        <v>0</v>
      </c>
      <c r="I240" s="126">
        <v>0</v>
      </c>
      <c r="J240" s="132">
        <v>0</v>
      </c>
      <c r="K240" s="132">
        <v>0</v>
      </c>
      <c r="L240" s="132">
        <v>1</v>
      </c>
      <c r="M240" s="132">
        <v>0</v>
      </c>
      <c r="N240" s="132">
        <v>0</v>
      </c>
      <c r="O240" s="132">
        <v>0</v>
      </c>
      <c r="P240" s="132">
        <v>0</v>
      </c>
      <c r="Q240" s="132">
        <v>0</v>
      </c>
      <c r="R240" s="132">
        <v>0</v>
      </c>
      <c r="S240" s="132">
        <v>0</v>
      </c>
      <c r="T240" s="127">
        <f t="shared" ref="T240:T241" si="712">SUM(H240:S240)</f>
        <v>1</v>
      </c>
      <c r="U240" s="74" t="s">
        <v>408</v>
      </c>
      <c r="V240" s="74" t="s">
        <v>409</v>
      </c>
      <c r="W240" s="73" t="s">
        <v>146</v>
      </c>
      <c r="X240" s="73" t="s">
        <v>146</v>
      </c>
      <c r="Y240" s="73" t="s">
        <v>146</v>
      </c>
      <c r="Z240" s="73">
        <f t="shared" ref="Z240" si="713">SUM(K240:M240)</f>
        <v>1</v>
      </c>
      <c r="AA240" s="73">
        <f t="shared" ref="AA240" si="714">SUM(K241:M241)</f>
        <v>1</v>
      </c>
      <c r="AB240" s="84">
        <f t="shared" ref="AB240" si="715">SUM(K241:M241)/SUM(K240:M240)</f>
        <v>1</v>
      </c>
      <c r="AC240" s="112" t="s">
        <v>387</v>
      </c>
      <c r="AD240" s="112" t="s">
        <v>387</v>
      </c>
      <c r="AE240" s="112" t="s">
        <v>387</v>
      </c>
      <c r="AF240" s="112" t="s">
        <v>387</v>
      </c>
      <c r="AG240" s="112" t="s">
        <v>387</v>
      </c>
      <c r="AH240" s="112" t="s">
        <v>387</v>
      </c>
      <c r="AI240" s="73">
        <f t="shared" ref="AI240" si="716">SUM(H240:M240)</f>
        <v>1</v>
      </c>
      <c r="AJ240" s="73">
        <f t="shared" ref="AJ240" si="717">SUM(H241:M241)</f>
        <v>1</v>
      </c>
      <c r="AK240" s="73">
        <f t="shared" ref="AK240" si="718">+AJ240/AI240</f>
        <v>1</v>
      </c>
      <c r="AL240" s="73">
        <f>SUM(H240:S240)</f>
        <v>1</v>
      </c>
      <c r="AM240" s="73">
        <f>SUM(H241:S241)</f>
        <v>1</v>
      </c>
      <c r="AN240" s="72">
        <f>+AM240/AL240</f>
        <v>1</v>
      </c>
    </row>
    <row r="241" spans="1:40" s="30" customFormat="1" ht="44.25" customHeight="1" x14ac:dyDescent="0.3">
      <c r="A241" s="103"/>
      <c r="B241" s="103"/>
      <c r="C241" s="103"/>
      <c r="D241" s="74"/>
      <c r="E241" s="103"/>
      <c r="F241" s="103"/>
      <c r="G241" s="37" t="s">
        <v>107</v>
      </c>
      <c r="H241" s="117">
        <v>0</v>
      </c>
      <c r="I241" s="117">
        <v>0</v>
      </c>
      <c r="J241" s="38">
        <v>0</v>
      </c>
      <c r="K241" s="38">
        <v>0</v>
      </c>
      <c r="L241" s="38">
        <v>1</v>
      </c>
      <c r="M241" s="38">
        <v>0</v>
      </c>
      <c r="N241" s="38">
        <v>0</v>
      </c>
      <c r="O241" s="38">
        <v>0</v>
      </c>
      <c r="P241" s="38">
        <v>0</v>
      </c>
      <c r="Q241" s="38">
        <v>0</v>
      </c>
      <c r="R241" s="38">
        <v>0</v>
      </c>
      <c r="S241" s="38">
        <v>0</v>
      </c>
      <c r="T241" s="49">
        <f t="shared" si="712"/>
        <v>1</v>
      </c>
      <c r="U241" s="74"/>
      <c r="V241" s="74"/>
      <c r="W241" s="73"/>
      <c r="X241" s="73"/>
      <c r="Y241" s="73"/>
      <c r="Z241" s="73"/>
      <c r="AA241" s="73"/>
      <c r="AB241" s="84"/>
      <c r="AC241" s="112"/>
      <c r="AD241" s="112"/>
      <c r="AE241" s="112"/>
      <c r="AF241" s="112"/>
      <c r="AG241" s="112"/>
      <c r="AH241" s="112"/>
      <c r="AI241" s="73"/>
      <c r="AJ241" s="73"/>
      <c r="AK241" s="73"/>
      <c r="AL241" s="73"/>
      <c r="AM241" s="73"/>
      <c r="AN241" s="72"/>
    </row>
    <row r="242" spans="1:40" s="30" customFormat="1" ht="44.25" customHeight="1" x14ac:dyDescent="0.3">
      <c r="A242" s="103"/>
      <c r="B242" s="103"/>
      <c r="C242" s="103"/>
      <c r="D242" s="74"/>
      <c r="E242" s="103"/>
      <c r="F242" s="103"/>
      <c r="G242" s="37" t="s">
        <v>108</v>
      </c>
      <c r="H242" s="126">
        <v>0</v>
      </c>
      <c r="I242" s="126">
        <v>0</v>
      </c>
      <c r="J242" s="126">
        <v>0</v>
      </c>
      <c r="K242" s="126">
        <v>0</v>
      </c>
      <c r="L242" s="126">
        <f t="shared" ref="L242:S242" si="719">+L241/L240</f>
        <v>1</v>
      </c>
      <c r="M242" s="126">
        <v>0</v>
      </c>
      <c r="N242" s="126">
        <v>0</v>
      </c>
      <c r="O242" s="126">
        <v>0</v>
      </c>
      <c r="P242" s="126">
        <v>0</v>
      </c>
      <c r="Q242" s="126">
        <v>0</v>
      </c>
      <c r="R242" s="126">
        <v>0</v>
      </c>
      <c r="S242" s="126">
        <v>0</v>
      </c>
      <c r="T242" s="127">
        <f>+T241/T240</f>
        <v>1</v>
      </c>
      <c r="U242" s="74"/>
      <c r="V242" s="74"/>
      <c r="W242" s="73"/>
      <c r="X242" s="73"/>
      <c r="Y242" s="73"/>
      <c r="Z242" s="73"/>
      <c r="AA242" s="73"/>
      <c r="AB242" s="84"/>
      <c r="AC242" s="112"/>
      <c r="AD242" s="112"/>
      <c r="AE242" s="112"/>
      <c r="AF242" s="112"/>
      <c r="AG242" s="112"/>
      <c r="AH242" s="112"/>
      <c r="AI242" s="73"/>
      <c r="AJ242" s="73"/>
      <c r="AK242" s="73"/>
      <c r="AL242" s="73"/>
      <c r="AM242" s="73"/>
      <c r="AN242" s="72"/>
    </row>
    <row r="243" spans="1:40" s="1" customFormat="1" ht="44.25" customHeight="1" x14ac:dyDescent="0.3">
      <c r="A243" s="103"/>
      <c r="B243" s="103"/>
      <c r="C243" s="103"/>
      <c r="D243" s="74"/>
      <c r="E243" s="103"/>
      <c r="F243" s="103"/>
      <c r="G243" s="37" t="s">
        <v>109</v>
      </c>
      <c r="H243" s="38" t="s">
        <v>364</v>
      </c>
      <c r="I243" s="38" t="s">
        <v>364</v>
      </c>
      <c r="J243" s="38" t="s">
        <v>110</v>
      </c>
      <c r="K243" s="38" t="s">
        <v>110</v>
      </c>
      <c r="L243" s="38" t="s">
        <v>410</v>
      </c>
      <c r="M243" s="38" t="s">
        <v>110</v>
      </c>
      <c r="N243" s="38" t="s">
        <v>110</v>
      </c>
      <c r="O243" s="38" t="s">
        <v>110</v>
      </c>
      <c r="P243" s="38" t="s">
        <v>110</v>
      </c>
      <c r="Q243" s="38" t="s">
        <v>110</v>
      </c>
      <c r="R243" s="38" t="s">
        <v>110</v>
      </c>
      <c r="S243" s="38" t="s">
        <v>110</v>
      </c>
      <c r="T243" s="49" t="s">
        <v>110</v>
      </c>
      <c r="U243" s="74"/>
      <c r="V243" s="74"/>
      <c r="W243" s="73"/>
      <c r="X243" s="73"/>
      <c r="Y243" s="73"/>
      <c r="Z243" s="73"/>
      <c r="AA243" s="73"/>
      <c r="AB243" s="84"/>
      <c r="AC243" s="112"/>
      <c r="AD243" s="112"/>
      <c r="AE243" s="112"/>
      <c r="AF243" s="112"/>
      <c r="AG243" s="112"/>
      <c r="AH243" s="112"/>
      <c r="AI243" s="73"/>
      <c r="AJ243" s="73"/>
      <c r="AK243" s="73"/>
      <c r="AL243" s="73"/>
      <c r="AM243" s="73"/>
      <c r="AN243" s="72"/>
    </row>
    <row r="244" spans="1:40" s="30" customFormat="1" ht="44.25" customHeight="1" x14ac:dyDescent="0.3">
      <c r="A244" s="111" t="s">
        <v>60</v>
      </c>
      <c r="B244" s="111" t="s">
        <v>60</v>
      </c>
      <c r="C244" s="74" t="s">
        <v>15</v>
      </c>
      <c r="D244" s="74">
        <v>62</v>
      </c>
      <c r="E244" s="104" t="s">
        <v>411</v>
      </c>
      <c r="F244" s="104" t="s">
        <v>412</v>
      </c>
      <c r="G244" s="37" t="s">
        <v>106</v>
      </c>
      <c r="H244" s="126">
        <v>0</v>
      </c>
      <c r="I244" s="126">
        <v>0</v>
      </c>
      <c r="J244" s="126">
        <v>0</v>
      </c>
      <c r="K244" s="126">
        <v>0</v>
      </c>
      <c r="L244" s="126">
        <v>0</v>
      </c>
      <c r="M244" s="126">
        <v>0</v>
      </c>
      <c r="N244" s="133">
        <v>0</v>
      </c>
      <c r="O244" s="133">
        <v>0</v>
      </c>
      <c r="P244" s="133">
        <v>0</v>
      </c>
      <c r="Q244" s="133">
        <v>0</v>
      </c>
      <c r="R244" s="133">
        <v>0</v>
      </c>
      <c r="S244" s="133">
        <v>1</v>
      </c>
      <c r="T244" s="127">
        <f t="shared" ref="T244:T245" si="720">SUM(H244:S244)</f>
        <v>1</v>
      </c>
      <c r="U244" s="74" t="s">
        <v>413</v>
      </c>
      <c r="V244" s="74" t="s">
        <v>414</v>
      </c>
      <c r="W244" s="73" t="s">
        <v>415</v>
      </c>
      <c r="X244" s="73" t="s">
        <v>415</v>
      </c>
      <c r="Y244" s="73" t="s">
        <v>415</v>
      </c>
      <c r="Z244" s="73" t="s">
        <v>415</v>
      </c>
      <c r="AA244" s="73" t="s">
        <v>415</v>
      </c>
      <c r="AB244" s="73" t="s">
        <v>415</v>
      </c>
      <c r="AC244" s="112" t="s">
        <v>147</v>
      </c>
      <c r="AD244" s="112" t="s">
        <v>147</v>
      </c>
      <c r="AE244" s="112" t="s">
        <v>147</v>
      </c>
      <c r="AF244" s="83">
        <f t="shared" ref="AF244" si="721">SUM(Q244:S244)</f>
        <v>1</v>
      </c>
      <c r="AG244" s="73">
        <f t="shared" ref="AG244" si="722">SUM(Q245:S245)</f>
        <v>1</v>
      </c>
      <c r="AH244" s="84">
        <f t="shared" ref="AH244" si="723">SUM(Q245:S245)/SUM(Q244:S244)</f>
        <v>1</v>
      </c>
      <c r="AI244" s="73" t="s">
        <v>415</v>
      </c>
      <c r="AJ244" s="73" t="s">
        <v>415</v>
      </c>
      <c r="AK244" s="73" t="s">
        <v>415</v>
      </c>
      <c r="AL244" s="73">
        <f>SUM(H244:S244)</f>
        <v>1</v>
      </c>
      <c r="AM244" s="73">
        <f>SUM(H245:S245)</f>
        <v>1</v>
      </c>
      <c r="AN244" s="72">
        <f>+AM244/AL244</f>
        <v>1</v>
      </c>
    </row>
    <row r="245" spans="1:40" s="30" customFormat="1" ht="44.25" customHeight="1" x14ac:dyDescent="0.3">
      <c r="A245" s="111"/>
      <c r="B245" s="111"/>
      <c r="C245" s="74"/>
      <c r="D245" s="74"/>
      <c r="E245" s="104"/>
      <c r="F245" s="104"/>
      <c r="G245" s="37" t="s">
        <v>107</v>
      </c>
      <c r="H245" s="117">
        <v>0</v>
      </c>
      <c r="I245" s="117">
        <v>0</v>
      </c>
      <c r="J245" s="117">
        <v>0</v>
      </c>
      <c r="K245" s="117">
        <v>0</v>
      </c>
      <c r="L245" s="117">
        <v>0</v>
      </c>
      <c r="M245" s="117">
        <v>0</v>
      </c>
      <c r="N245" s="38">
        <v>0</v>
      </c>
      <c r="O245" s="38">
        <v>0</v>
      </c>
      <c r="P245" s="38">
        <v>0</v>
      </c>
      <c r="Q245" s="38">
        <v>0</v>
      </c>
      <c r="R245" s="38">
        <v>0</v>
      </c>
      <c r="S245" s="38">
        <v>1</v>
      </c>
      <c r="T245" s="49">
        <f t="shared" si="720"/>
        <v>1</v>
      </c>
      <c r="U245" s="74"/>
      <c r="V245" s="74"/>
      <c r="W245" s="73"/>
      <c r="X245" s="73"/>
      <c r="Y245" s="73"/>
      <c r="Z245" s="73"/>
      <c r="AA245" s="73"/>
      <c r="AB245" s="73"/>
      <c r="AC245" s="112"/>
      <c r="AD245" s="112"/>
      <c r="AE245" s="112"/>
      <c r="AF245" s="83"/>
      <c r="AG245" s="73"/>
      <c r="AH245" s="84"/>
      <c r="AI245" s="73"/>
      <c r="AJ245" s="73"/>
      <c r="AK245" s="73"/>
      <c r="AL245" s="73"/>
      <c r="AM245" s="73"/>
      <c r="AN245" s="72"/>
    </row>
    <row r="246" spans="1:40" s="30" customFormat="1" ht="44.25" customHeight="1" x14ac:dyDescent="0.3">
      <c r="A246" s="111"/>
      <c r="B246" s="111"/>
      <c r="C246" s="74"/>
      <c r="D246" s="74"/>
      <c r="E246" s="104"/>
      <c r="F246" s="104"/>
      <c r="G246" s="37" t="s">
        <v>108</v>
      </c>
      <c r="H246" s="126">
        <v>0</v>
      </c>
      <c r="I246" s="126">
        <v>0</v>
      </c>
      <c r="J246" s="126">
        <v>0</v>
      </c>
      <c r="K246" s="126">
        <v>0</v>
      </c>
      <c r="L246" s="126">
        <v>0</v>
      </c>
      <c r="M246" s="126">
        <v>0</v>
      </c>
      <c r="N246" s="126">
        <v>0</v>
      </c>
      <c r="O246" s="126">
        <v>0</v>
      </c>
      <c r="P246" s="126">
        <v>0</v>
      </c>
      <c r="Q246" s="126">
        <v>0</v>
      </c>
      <c r="R246" s="126">
        <v>0</v>
      </c>
      <c r="S246" s="126">
        <v>0</v>
      </c>
      <c r="T246" s="127">
        <f>+T245/T244</f>
        <v>1</v>
      </c>
      <c r="U246" s="74"/>
      <c r="V246" s="74"/>
      <c r="W246" s="73"/>
      <c r="X246" s="73"/>
      <c r="Y246" s="73"/>
      <c r="Z246" s="73"/>
      <c r="AA246" s="73"/>
      <c r="AB246" s="73"/>
      <c r="AC246" s="112"/>
      <c r="AD246" s="112"/>
      <c r="AE246" s="112"/>
      <c r="AF246" s="83"/>
      <c r="AG246" s="73"/>
      <c r="AH246" s="84"/>
      <c r="AI246" s="73"/>
      <c r="AJ246" s="73"/>
      <c r="AK246" s="73"/>
      <c r="AL246" s="73"/>
      <c r="AM246" s="73"/>
      <c r="AN246" s="72"/>
    </row>
    <row r="247" spans="1:40" s="30" customFormat="1" ht="44.25" customHeight="1" x14ac:dyDescent="0.3">
      <c r="A247" s="111"/>
      <c r="B247" s="111"/>
      <c r="C247" s="74"/>
      <c r="D247" s="74"/>
      <c r="E247" s="104"/>
      <c r="F247" s="104"/>
      <c r="G247" s="37" t="s">
        <v>109</v>
      </c>
      <c r="H247" s="38" t="s">
        <v>416</v>
      </c>
      <c r="I247" s="38" t="s">
        <v>416</v>
      </c>
      <c r="J247" s="38" t="s">
        <v>416</v>
      </c>
      <c r="K247" s="38" t="s">
        <v>416</v>
      </c>
      <c r="L247" s="38" t="s">
        <v>416</v>
      </c>
      <c r="M247" s="38" t="s">
        <v>416</v>
      </c>
      <c r="N247" s="120" t="s">
        <v>110</v>
      </c>
      <c r="O247" s="120" t="s">
        <v>110</v>
      </c>
      <c r="P247" s="120" t="s">
        <v>110</v>
      </c>
      <c r="Q247" s="120" t="s">
        <v>110</v>
      </c>
      <c r="R247" s="120" t="s">
        <v>110</v>
      </c>
      <c r="S247" s="121" t="s">
        <v>417</v>
      </c>
      <c r="T247" s="49" t="s">
        <v>110</v>
      </c>
      <c r="U247" s="74"/>
      <c r="V247" s="74"/>
      <c r="W247" s="73"/>
      <c r="X247" s="73"/>
      <c r="Y247" s="73"/>
      <c r="Z247" s="73"/>
      <c r="AA247" s="73"/>
      <c r="AB247" s="73"/>
      <c r="AC247" s="112"/>
      <c r="AD247" s="112"/>
      <c r="AE247" s="112"/>
      <c r="AF247" s="83"/>
      <c r="AG247" s="73"/>
      <c r="AH247" s="84"/>
      <c r="AI247" s="73"/>
      <c r="AJ247" s="73"/>
      <c r="AK247" s="73"/>
      <c r="AL247" s="73"/>
      <c r="AM247" s="73"/>
      <c r="AN247" s="72"/>
    </row>
    <row r="248" spans="1:40" s="30" customFormat="1" ht="44.25" customHeight="1" x14ac:dyDescent="0.3">
      <c r="A248" s="111" t="s">
        <v>60</v>
      </c>
      <c r="B248" s="111" t="s">
        <v>60</v>
      </c>
      <c r="C248" s="74" t="s">
        <v>15</v>
      </c>
      <c r="D248" s="74">
        <v>63</v>
      </c>
      <c r="E248" s="103" t="s">
        <v>418</v>
      </c>
      <c r="F248" s="104" t="s">
        <v>412</v>
      </c>
      <c r="G248" s="37" t="s">
        <v>106</v>
      </c>
      <c r="H248" s="126">
        <v>0</v>
      </c>
      <c r="I248" s="126">
        <v>0</v>
      </c>
      <c r="J248" s="126">
        <v>0</v>
      </c>
      <c r="K248" s="126">
        <v>0</v>
      </c>
      <c r="L248" s="126">
        <v>0</v>
      </c>
      <c r="M248" s="126">
        <v>0</v>
      </c>
      <c r="N248" s="133">
        <v>0</v>
      </c>
      <c r="O248" s="133">
        <v>0</v>
      </c>
      <c r="P248" s="133">
        <v>0</v>
      </c>
      <c r="Q248" s="133">
        <v>0</v>
      </c>
      <c r="R248" s="133">
        <v>0</v>
      </c>
      <c r="S248" s="133">
        <v>1</v>
      </c>
      <c r="T248" s="127">
        <f t="shared" ref="T248:T249" si="724">SUM(H248:S248)</f>
        <v>1</v>
      </c>
      <c r="U248" s="74" t="s">
        <v>419</v>
      </c>
      <c r="V248" s="74" t="s">
        <v>583</v>
      </c>
      <c r="W248" s="73" t="s">
        <v>415</v>
      </c>
      <c r="X248" s="73" t="s">
        <v>415</v>
      </c>
      <c r="Y248" s="73" t="s">
        <v>415</v>
      </c>
      <c r="Z248" s="73" t="s">
        <v>415</v>
      </c>
      <c r="AA248" s="73" t="s">
        <v>415</v>
      </c>
      <c r="AB248" s="73" t="s">
        <v>415</v>
      </c>
      <c r="AC248" s="112" t="s">
        <v>147</v>
      </c>
      <c r="AD248" s="112" t="s">
        <v>147</v>
      </c>
      <c r="AE248" s="112" t="s">
        <v>147</v>
      </c>
      <c r="AF248" s="83">
        <f t="shared" ref="AF248" si="725">SUM(Q248:S248)</f>
        <v>1</v>
      </c>
      <c r="AG248" s="73">
        <f t="shared" ref="AG248" si="726">SUM(Q249:S249)</f>
        <v>1</v>
      </c>
      <c r="AH248" s="84">
        <f t="shared" ref="AH248" si="727">SUM(Q249:S249)/SUM(Q248:S248)</f>
        <v>1</v>
      </c>
      <c r="AI248" s="73" t="s">
        <v>415</v>
      </c>
      <c r="AJ248" s="73" t="s">
        <v>415</v>
      </c>
      <c r="AK248" s="73" t="s">
        <v>415</v>
      </c>
      <c r="AL248" s="73">
        <f>SUM(H248:S248)</f>
        <v>1</v>
      </c>
      <c r="AM248" s="73">
        <f>SUM(H249:S249)</f>
        <v>1</v>
      </c>
      <c r="AN248" s="72">
        <f>+AM248/AL248</f>
        <v>1</v>
      </c>
    </row>
    <row r="249" spans="1:40" s="30" customFormat="1" ht="44.25" customHeight="1" x14ac:dyDescent="0.3">
      <c r="A249" s="111"/>
      <c r="B249" s="111"/>
      <c r="C249" s="74"/>
      <c r="D249" s="74"/>
      <c r="E249" s="103"/>
      <c r="F249" s="104"/>
      <c r="G249" s="37" t="s">
        <v>107</v>
      </c>
      <c r="H249" s="117">
        <v>0</v>
      </c>
      <c r="I249" s="117">
        <v>0</v>
      </c>
      <c r="J249" s="117">
        <v>0</v>
      </c>
      <c r="K249" s="117">
        <v>0</v>
      </c>
      <c r="L249" s="117">
        <v>0</v>
      </c>
      <c r="M249" s="117">
        <v>0</v>
      </c>
      <c r="N249" s="38">
        <v>0</v>
      </c>
      <c r="O249" s="38">
        <v>0</v>
      </c>
      <c r="P249" s="38">
        <v>0</v>
      </c>
      <c r="Q249" s="38">
        <v>0</v>
      </c>
      <c r="R249" s="38">
        <v>0</v>
      </c>
      <c r="S249" s="38">
        <v>1</v>
      </c>
      <c r="T249" s="49">
        <f t="shared" si="724"/>
        <v>1</v>
      </c>
      <c r="U249" s="74"/>
      <c r="V249" s="74"/>
      <c r="W249" s="73"/>
      <c r="X249" s="73"/>
      <c r="Y249" s="73"/>
      <c r="Z249" s="73"/>
      <c r="AA249" s="73"/>
      <c r="AB249" s="73"/>
      <c r="AC249" s="112"/>
      <c r="AD249" s="112"/>
      <c r="AE249" s="112"/>
      <c r="AF249" s="83"/>
      <c r="AG249" s="73"/>
      <c r="AH249" s="84"/>
      <c r="AI249" s="73"/>
      <c r="AJ249" s="73"/>
      <c r="AK249" s="73"/>
      <c r="AL249" s="73"/>
      <c r="AM249" s="73"/>
      <c r="AN249" s="72"/>
    </row>
    <row r="250" spans="1:40" s="30" customFormat="1" ht="44.25" customHeight="1" x14ac:dyDescent="0.3">
      <c r="A250" s="111"/>
      <c r="B250" s="111"/>
      <c r="C250" s="74"/>
      <c r="D250" s="74"/>
      <c r="E250" s="103"/>
      <c r="F250" s="104"/>
      <c r="G250" s="37" t="s">
        <v>108</v>
      </c>
      <c r="H250" s="126">
        <v>0</v>
      </c>
      <c r="I250" s="126">
        <v>0</v>
      </c>
      <c r="J250" s="126">
        <v>0</v>
      </c>
      <c r="K250" s="126">
        <v>0</v>
      </c>
      <c r="L250" s="126">
        <v>0</v>
      </c>
      <c r="M250" s="126">
        <v>0</v>
      </c>
      <c r="N250" s="126">
        <v>0</v>
      </c>
      <c r="O250" s="126">
        <v>0</v>
      </c>
      <c r="P250" s="126">
        <v>0</v>
      </c>
      <c r="Q250" s="126">
        <v>0</v>
      </c>
      <c r="R250" s="126">
        <v>0</v>
      </c>
      <c r="S250" s="126">
        <v>0</v>
      </c>
      <c r="T250" s="127">
        <f>+T249/T248</f>
        <v>1</v>
      </c>
      <c r="U250" s="74"/>
      <c r="V250" s="74"/>
      <c r="W250" s="73"/>
      <c r="X250" s="73"/>
      <c r="Y250" s="73"/>
      <c r="Z250" s="73"/>
      <c r="AA250" s="73"/>
      <c r="AB250" s="73"/>
      <c r="AC250" s="112"/>
      <c r="AD250" s="112"/>
      <c r="AE250" s="112"/>
      <c r="AF250" s="83"/>
      <c r="AG250" s="73"/>
      <c r="AH250" s="84"/>
      <c r="AI250" s="73"/>
      <c r="AJ250" s="73"/>
      <c r="AK250" s="73"/>
      <c r="AL250" s="73"/>
      <c r="AM250" s="73"/>
      <c r="AN250" s="72"/>
    </row>
    <row r="251" spans="1:40" s="30" customFormat="1" ht="44.25" customHeight="1" x14ac:dyDescent="0.3">
      <c r="A251" s="111"/>
      <c r="B251" s="111"/>
      <c r="C251" s="74"/>
      <c r="D251" s="74"/>
      <c r="E251" s="103"/>
      <c r="F251" s="104"/>
      <c r="G251" s="37" t="s">
        <v>109</v>
      </c>
      <c r="H251" s="38" t="s">
        <v>416</v>
      </c>
      <c r="I251" s="38" t="s">
        <v>416</v>
      </c>
      <c r="J251" s="38" t="s">
        <v>416</v>
      </c>
      <c r="K251" s="38" t="s">
        <v>416</v>
      </c>
      <c r="L251" s="38" t="s">
        <v>416</v>
      </c>
      <c r="M251" s="38" t="s">
        <v>416</v>
      </c>
      <c r="N251" s="120" t="s">
        <v>110</v>
      </c>
      <c r="O251" s="120" t="s">
        <v>110</v>
      </c>
      <c r="P251" s="120" t="s">
        <v>110</v>
      </c>
      <c r="Q251" s="120" t="s">
        <v>110</v>
      </c>
      <c r="R251" s="120" t="s">
        <v>110</v>
      </c>
      <c r="S251" s="121" t="s">
        <v>417</v>
      </c>
      <c r="T251" s="49" t="s">
        <v>110</v>
      </c>
      <c r="U251" s="74"/>
      <c r="V251" s="74"/>
      <c r="W251" s="73"/>
      <c r="X251" s="73"/>
      <c r="Y251" s="73"/>
      <c r="Z251" s="73"/>
      <c r="AA251" s="73"/>
      <c r="AB251" s="73"/>
      <c r="AC251" s="112"/>
      <c r="AD251" s="112"/>
      <c r="AE251" s="112"/>
      <c r="AF251" s="83"/>
      <c r="AG251" s="73"/>
      <c r="AH251" s="84"/>
      <c r="AI251" s="73"/>
      <c r="AJ251" s="73"/>
      <c r="AK251" s="73"/>
      <c r="AL251" s="73"/>
      <c r="AM251" s="73"/>
      <c r="AN251" s="72"/>
    </row>
    <row r="252" spans="1:40" s="30" customFormat="1" ht="44.25" customHeight="1" x14ac:dyDescent="0.3">
      <c r="A252" s="111" t="s">
        <v>60</v>
      </c>
      <c r="B252" s="111" t="s">
        <v>60</v>
      </c>
      <c r="C252" s="74" t="s">
        <v>15</v>
      </c>
      <c r="D252" s="74">
        <v>64</v>
      </c>
      <c r="E252" s="103" t="s">
        <v>420</v>
      </c>
      <c r="F252" s="104" t="s">
        <v>412</v>
      </c>
      <c r="G252" s="37" t="s">
        <v>106</v>
      </c>
      <c r="H252" s="126">
        <v>0</v>
      </c>
      <c r="I252" s="126">
        <v>0</v>
      </c>
      <c r="J252" s="126">
        <v>0</v>
      </c>
      <c r="K252" s="126">
        <v>0</v>
      </c>
      <c r="L252" s="126">
        <v>0</v>
      </c>
      <c r="M252" s="126">
        <v>0</v>
      </c>
      <c r="N252" s="133">
        <v>0</v>
      </c>
      <c r="O252" s="133">
        <v>0</v>
      </c>
      <c r="P252" s="133">
        <v>0</v>
      </c>
      <c r="Q252" s="133">
        <v>0</v>
      </c>
      <c r="R252" s="133">
        <v>0</v>
      </c>
      <c r="S252" s="133">
        <v>1</v>
      </c>
      <c r="T252" s="127">
        <f t="shared" ref="T252:T253" si="728">SUM(H252:S252)</f>
        <v>1</v>
      </c>
      <c r="U252" s="74" t="s">
        <v>568</v>
      </c>
      <c r="V252" s="74" t="s">
        <v>421</v>
      </c>
      <c r="W252" s="73" t="s">
        <v>415</v>
      </c>
      <c r="X252" s="73" t="s">
        <v>415</v>
      </c>
      <c r="Y252" s="73" t="s">
        <v>415</v>
      </c>
      <c r="Z252" s="73" t="s">
        <v>415</v>
      </c>
      <c r="AA252" s="73" t="s">
        <v>415</v>
      </c>
      <c r="AB252" s="73" t="s">
        <v>415</v>
      </c>
      <c r="AC252" s="112" t="s">
        <v>147</v>
      </c>
      <c r="AD252" s="112" t="s">
        <v>147</v>
      </c>
      <c r="AE252" s="112" t="s">
        <v>147</v>
      </c>
      <c r="AF252" s="83">
        <f t="shared" ref="AF252" si="729">SUM(Q252:S252)</f>
        <v>1</v>
      </c>
      <c r="AG252" s="73">
        <f t="shared" ref="AG252" si="730">SUM(Q253:S253)</f>
        <v>1</v>
      </c>
      <c r="AH252" s="84">
        <f t="shared" ref="AH252" si="731">SUM(Q253:S253)/SUM(Q252:S252)</f>
        <v>1</v>
      </c>
      <c r="AI252" s="73" t="s">
        <v>415</v>
      </c>
      <c r="AJ252" s="73" t="s">
        <v>415</v>
      </c>
      <c r="AK252" s="73" t="s">
        <v>415</v>
      </c>
      <c r="AL252" s="73">
        <f>SUM(H252:S252)</f>
        <v>1</v>
      </c>
      <c r="AM252" s="73">
        <f>SUM(H253:S253)</f>
        <v>1</v>
      </c>
      <c r="AN252" s="72">
        <f>+AM252/AL252</f>
        <v>1</v>
      </c>
    </row>
    <row r="253" spans="1:40" s="30" customFormat="1" ht="44.25" customHeight="1" x14ac:dyDescent="0.3">
      <c r="A253" s="111"/>
      <c r="B253" s="111"/>
      <c r="C253" s="74"/>
      <c r="D253" s="74"/>
      <c r="E253" s="103"/>
      <c r="F253" s="104"/>
      <c r="G253" s="37" t="s">
        <v>107</v>
      </c>
      <c r="H253" s="117">
        <v>0</v>
      </c>
      <c r="I253" s="117">
        <v>0</v>
      </c>
      <c r="J253" s="117">
        <v>0</v>
      </c>
      <c r="K253" s="117">
        <v>0</v>
      </c>
      <c r="L253" s="117">
        <v>0</v>
      </c>
      <c r="M253" s="117">
        <v>0</v>
      </c>
      <c r="N253" s="38">
        <v>0</v>
      </c>
      <c r="O253" s="38">
        <v>0</v>
      </c>
      <c r="P253" s="38">
        <v>0</v>
      </c>
      <c r="Q253" s="38">
        <v>0</v>
      </c>
      <c r="R253" s="38">
        <v>0</v>
      </c>
      <c r="S253" s="38">
        <v>1</v>
      </c>
      <c r="T253" s="49">
        <f t="shared" si="728"/>
        <v>1</v>
      </c>
      <c r="U253" s="74"/>
      <c r="V253" s="74"/>
      <c r="W253" s="73"/>
      <c r="X253" s="73"/>
      <c r="Y253" s="73"/>
      <c r="Z253" s="73"/>
      <c r="AA253" s="73"/>
      <c r="AB253" s="73"/>
      <c r="AC253" s="112"/>
      <c r="AD253" s="112"/>
      <c r="AE253" s="112"/>
      <c r="AF253" s="83"/>
      <c r="AG253" s="73"/>
      <c r="AH253" s="84"/>
      <c r="AI253" s="73"/>
      <c r="AJ253" s="73"/>
      <c r="AK253" s="73"/>
      <c r="AL253" s="73"/>
      <c r="AM253" s="73"/>
      <c r="AN253" s="72"/>
    </row>
    <row r="254" spans="1:40" s="30" customFormat="1" ht="44.25" customHeight="1" x14ac:dyDescent="0.3">
      <c r="A254" s="111"/>
      <c r="B254" s="111"/>
      <c r="C254" s="74"/>
      <c r="D254" s="74"/>
      <c r="E254" s="103"/>
      <c r="F254" s="104"/>
      <c r="G254" s="37" t="s">
        <v>108</v>
      </c>
      <c r="H254" s="126">
        <v>0</v>
      </c>
      <c r="I254" s="126">
        <v>0</v>
      </c>
      <c r="J254" s="126">
        <v>0</v>
      </c>
      <c r="K254" s="126">
        <v>0</v>
      </c>
      <c r="L254" s="126">
        <v>0</v>
      </c>
      <c r="M254" s="126">
        <v>0</v>
      </c>
      <c r="N254" s="126">
        <v>0</v>
      </c>
      <c r="O254" s="126">
        <v>0</v>
      </c>
      <c r="P254" s="126">
        <v>0</v>
      </c>
      <c r="Q254" s="126">
        <v>0</v>
      </c>
      <c r="R254" s="126">
        <v>0</v>
      </c>
      <c r="S254" s="126">
        <v>0</v>
      </c>
      <c r="T254" s="127">
        <f>+T253/T252</f>
        <v>1</v>
      </c>
      <c r="U254" s="74"/>
      <c r="V254" s="74"/>
      <c r="W254" s="73"/>
      <c r="X254" s="73"/>
      <c r="Y254" s="73"/>
      <c r="Z254" s="73"/>
      <c r="AA254" s="73"/>
      <c r="AB254" s="73"/>
      <c r="AC254" s="112"/>
      <c r="AD254" s="112"/>
      <c r="AE254" s="112"/>
      <c r="AF254" s="83"/>
      <c r="AG254" s="73"/>
      <c r="AH254" s="84"/>
      <c r="AI254" s="73"/>
      <c r="AJ254" s="73"/>
      <c r="AK254" s="73"/>
      <c r="AL254" s="73"/>
      <c r="AM254" s="73"/>
      <c r="AN254" s="72"/>
    </row>
    <row r="255" spans="1:40" s="30" customFormat="1" ht="44.25" customHeight="1" x14ac:dyDescent="0.3">
      <c r="A255" s="111"/>
      <c r="B255" s="111"/>
      <c r="C255" s="74"/>
      <c r="D255" s="74"/>
      <c r="E255" s="103"/>
      <c r="F255" s="104"/>
      <c r="G255" s="37" t="s">
        <v>109</v>
      </c>
      <c r="H255" s="38" t="s">
        <v>416</v>
      </c>
      <c r="I255" s="38" t="s">
        <v>416</v>
      </c>
      <c r="J255" s="38" t="s">
        <v>416</v>
      </c>
      <c r="K255" s="38" t="s">
        <v>416</v>
      </c>
      <c r="L255" s="38" t="s">
        <v>416</v>
      </c>
      <c r="M255" s="38" t="s">
        <v>416</v>
      </c>
      <c r="N255" s="120" t="s">
        <v>110</v>
      </c>
      <c r="O255" s="120" t="s">
        <v>110</v>
      </c>
      <c r="P255" s="120" t="s">
        <v>110</v>
      </c>
      <c r="Q255" s="120" t="s">
        <v>110</v>
      </c>
      <c r="R255" s="120" t="s">
        <v>110</v>
      </c>
      <c r="S255" s="121" t="s">
        <v>422</v>
      </c>
      <c r="T255" s="49" t="s">
        <v>110</v>
      </c>
      <c r="U255" s="74"/>
      <c r="V255" s="74"/>
      <c r="W255" s="73"/>
      <c r="X255" s="73"/>
      <c r="Y255" s="73"/>
      <c r="Z255" s="73"/>
      <c r="AA255" s="73"/>
      <c r="AB255" s="73"/>
      <c r="AC255" s="112"/>
      <c r="AD255" s="112"/>
      <c r="AE255" s="112"/>
      <c r="AF255" s="83"/>
      <c r="AG255" s="73"/>
      <c r="AH255" s="84"/>
      <c r="AI255" s="73"/>
      <c r="AJ255" s="73"/>
      <c r="AK255" s="73"/>
      <c r="AL255" s="73"/>
      <c r="AM255" s="73"/>
      <c r="AN255" s="72"/>
    </row>
    <row r="256" spans="1:40" s="30" customFormat="1" ht="44.25" customHeight="1" x14ac:dyDescent="0.3">
      <c r="A256" s="111" t="s">
        <v>60</v>
      </c>
      <c r="B256" s="111" t="s">
        <v>60</v>
      </c>
      <c r="C256" s="74" t="s">
        <v>15</v>
      </c>
      <c r="D256" s="74">
        <v>65</v>
      </c>
      <c r="E256" s="103" t="s">
        <v>423</v>
      </c>
      <c r="F256" s="104" t="s">
        <v>412</v>
      </c>
      <c r="G256" s="37" t="s">
        <v>106</v>
      </c>
      <c r="H256" s="126">
        <v>0</v>
      </c>
      <c r="I256" s="126">
        <v>0</v>
      </c>
      <c r="J256" s="126">
        <v>0</v>
      </c>
      <c r="K256" s="126">
        <v>0</v>
      </c>
      <c r="L256" s="126">
        <v>0</v>
      </c>
      <c r="M256" s="126">
        <v>0</v>
      </c>
      <c r="N256" s="133">
        <v>0</v>
      </c>
      <c r="O256" s="133">
        <v>0</v>
      </c>
      <c r="P256" s="133">
        <v>0</v>
      </c>
      <c r="Q256" s="133">
        <v>0</v>
      </c>
      <c r="R256" s="133">
        <v>0</v>
      </c>
      <c r="S256" s="133">
        <v>1</v>
      </c>
      <c r="T256" s="127">
        <f t="shared" ref="T256:T257" si="732">SUM(H256:S256)</f>
        <v>1</v>
      </c>
      <c r="U256" s="74" t="s">
        <v>568</v>
      </c>
      <c r="V256" s="74" t="s">
        <v>421</v>
      </c>
      <c r="W256" s="73" t="s">
        <v>415</v>
      </c>
      <c r="X256" s="73" t="s">
        <v>415</v>
      </c>
      <c r="Y256" s="73" t="s">
        <v>415</v>
      </c>
      <c r="Z256" s="73" t="s">
        <v>415</v>
      </c>
      <c r="AA256" s="73" t="s">
        <v>415</v>
      </c>
      <c r="AB256" s="73" t="s">
        <v>415</v>
      </c>
      <c r="AC256" s="112" t="s">
        <v>147</v>
      </c>
      <c r="AD256" s="112" t="s">
        <v>147</v>
      </c>
      <c r="AE256" s="112" t="s">
        <v>147</v>
      </c>
      <c r="AF256" s="83">
        <f t="shared" ref="AF256" si="733">SUM(Q256:S256)</f>
        <v>1</v>
      </c>
      <c r="AG256" s="73">
        <f t="shared" ref="AG256" si="734">SUM(Q257:S257)</f>
        <v>1</v>
      </c>
      <c r="AH256" s="84">
        <f t="shared" ref="AH256" si="735">SUM(Q257:S257)/SUM(Q256:S256)</f>
        <v>1</v>
      </c>
      <c r="AI256" s="73" t="s">
        <v>415</v>
      </c>
      <c r="AJ256" s="73" t="s">
        <v>415</v>
      </c>
      <c r="AK256" s="73" t="s">
        <v>415</v>
      </c>
      <c r="AL256" s="73">
        <f>SUM(H256:S256)</f>
        <v>1</v>
      </c>
      <c r="AM256" s="73">
        <f>SUM(H257:S257)</f>
        <v>1</v>
      </c>
      <c r="AN256" s="72">
        <f>+AM256/AL256</f>
        <v>1</v>
      </c>
    </row>
    <row r="257" spans="1:40" s="30" customFormat="1" ht="44.25" customHeight="1" x14ac:dyDescent="0.3">
      <c r="A257" s="111"/>
      <c r="B257" s="111"/>
      <c r="C257" s="74"/>
      <c r="D257" s="74"/>
      <c r="E257" s="103"/>
      <c r="F257" s="104"/>
      <c r="G257" s="37" t="s">
        <v>107</v>
      </c>
      <c r="H257" s="117">
        <v>0</v>
      </c>
      <c r="I257" s="117">
        <v>0</v>
      </c>
      <c r="J257" s="117">
        <v>0</v>
      </c>
      <c r="K257" s="117">
        <v>0</v>
      </c>
      <c r="L257" s="117">
        <v>0</v>
      </c>
      <c r="M257" s="117">
        <v>0</v>
      </c>
      <c r="N257" s="38">
        <v>0</v>
      </c>
      <c r="O257" s="38">
        <v>0</v>
      </c>
      <c r="P257" s="38">
        <v>0</v>
      </c>
      <c r="Q257" s="38">
        <v>0</v>
      </c>
      <c r="R257" s="38">
        <v>0</v>
      </c>
      <c r="S257" s="38">
        <v>1</v>
      </c>
      <c r="T257" s="49">
        <f t="shared" si="732"/>
        <v>1</v>
      </c>
      <c r="U257" s="74"/>
      <c r="V257" s="74"/>
      <c r="W257" s="73"/>
      <c r="X257" s="73"/>
      <c r="Y257" s="73"/>
      <c r="Z257" s="73"/>
      <c r="AA257" s="73"/>
      <c r="AB257" s="73"/>
      <c r="AC257" s="112"/>
      <c r="AD257" s="112"/>
      <c r="AE257" s="112"/>
      <c r="AF257" s="83"/>
      <c r="AG257" s="73"/>
      <c r="AH257" s="84"/>
      <c r="AI257" s="73"/>
      <c r="AJ257" s="73"/>
      <c r="AK257" s="73"/>
      <c r="AL257" s="73"/>
      <c r="AM257" s="73"/>
      <c r="AN257" s="72"/>
    </row>
    <row r="258" spans="1:40" s="30" customFormat="1" ht="44.25" customHeight="1" x14ac:dyDescent="0.3">
      <c r="A258" s="111"/>
      <c r="B258" s="111"/>
      <c r="C258" s="74"/>
      <c r="D258" s="74"/>
      <c r="E258" s="103"/>
      <c r="F258" s="104"/>
      <c r="G258" s="37" t="s">
        <v>108</v>
      </c>
      <c r="H258" s="126">
        <v>0</v>
      </c>
      <c r="I258" s="126">
        <v>0</v>
      </c>
      <c r="J258" s="126">
        <v>0</v>
      </c>
      <c r="K258" s="126">
        <v>0</v>
      </c>
      <c r="L258" s="126">
        <v>0</v>
      </c>
      <c r="M258" s="126">
        <v>0</v>
      </c>
      <c r="N258" s="126">
        <v>0</v>
      </c>
      <c r="O258" s="126">
        <v>0</v>
      </c>
      <c r="P258" s="126">
        <v>0</v>
      </c>
      <c r="Q258" s="126">
        <v>0</v>
      </c>
      <c r="R258" s="126">
        <v>0</v>
      </c>
      <c r="S258" s="126">
        <v>0</v>
      </c>
      <c r="T258" s="127">
        <f>+T257/T256</f>
        <v>1</v>
      </c>
      <c r="U258" s="74"/>
      <c r="V258" s="74"/>
      <c r="W258" s="73"/>
      <c r="X258" s="73"/>
      <c r="Y258" s="73"/>
      <c r="Z258" s="73"/>
      <c r="AA258" s="73"/>
      <c r="AB258" s="73"/>
      <c r="AC258" s="112"/>
      <c r="AD258" s="112"/>
      <c r="AE258" s="112"/>
      <c r="AF258" s="83"/>
      <c r="AG258" s="73"/>
      <c r="AH258" s="84"/>
      <c r="AI258" s="73"/>
      <c r="AJ258" s="73"/>
      <c r="AK258" s="73"/>
      <c r="AL258" s="73"/>
      <c r="AM258" s="73"/>
      <c r="AN258" s="72"/>
    </row>
    <row r="259" spans="1:40" s="30" customFormat="1" ht="44.25" customHeight="1" x14ac:dyDescent="0.3">
      <c r="A259" s="111"/>
      <c r="B259" s="111"/>
      <c r="C259" s="74"/>
      <c r="D259" s="74"/>
      <c r="E259" s="103"/>
      <c r="F259" s="104"/>
      <c r="G259" s="37" t="s">
        <v>109</v>
      </c>
      <c r="H259" s="38" t="s">
        <v>416</v>
      </c>
      <c r="I259" s="38" t="s">
        <v>416</v>
      </c>
      <c r="J259" s="38" t="s">
        <v>416</v>
      </c>
      <c r="K259" s="38" t="s">
        <v>416</v>
      </c>
      <c r="L259" s="38" t="s">
        <v>416</v>
      </c>
      <c r="M259" s="38" t="s">
        <v>416</v>
      </c>
      <c r="N259" s="120" t="s">
        <v>110</v>
      </c>
      <c r="O259" s="120" t="s">
        <v>110</v>
      </c>
      <c r="P259" s="120" t="s">
        <v>110</v>
      </c>
      <c r="Q259" s="120" t="s">
        <v>110</v>
      </c>
      <c r="R259" s="120" t="s">
        <v>110</v>
      </c>
      <c r="S259" s="121" t="s">
        <v>422</v>
      </c>
      <c r="T259" s="49" t="s">
        <v>110</v>
      </c>
      <c r="U259" s="74"/>
      <c r="V259" s="74"/>
      <c r="W259" s="73"/>
      <c r="X259" s="73"/>
      <c r="Y259" s="73"/>
      <c r="Z259" s="73"/>
      <c r="AA259" s="73"/>
      <c r="AB259" s="73"/>
      <c r="AC259" s="112"/>
      <c r="AD259" s="112"/>
      <c r="AE259" s="112"/>
      <c r="AF259" s="83"/>
      <c r="AG259" s="73"/>
      <c r="AH259" s="84"/>
      <c r="AI259" s="73"/>
      <c r="AJ259" s="73"/>
      <c r="AK259" s="73"/>
      <c r="AL259" s="73"/>
      <c r="AM259" s="73"/>
      <c r="AN259" s="72"/>
    </row>
    <row r="260" spans="1:40" s="30" customFormat="1" ht="44.25" customHeight="1" x14ac:dyDescent="0.3">
      <c r="A260" s="103" t="s">
        <v>303</v>
      </c>
      <c r="B260" s="111" t="s">
        <v>424</v>
      </c>
      <c r="C260" s="74" t="s">
        <v>425</v>
      </c>
      <c r="D260" s="74">
        <v>66</v>
      </c>
      <c r="E260" s="103" t="s">
        <v>426</v>
      </c>
      <c r="F260" s="75" t="s">
        <v>425</v>
      </c>
      <c r="G260" s="37" t="s">
        <v>106</v>
      </c>
      <c r="H260" s="126">
        <v>0</v>
      </c>
      <c r="I260" s="126">
        <v>0</v>
      </c>
      <c r="J260" s="126">
        <v>0</v>
      </c>
      <c r="K260" s="126">
        <v>0</v>
      </c>
      <c r="L260" s="126">
        <v>0</v>
      </c>
      <c r="M260" s="126">
        <v>0</v>
      </c>
      <c r="N260" s="134">
        <v>0</v>
      </c>
      <c r="O260" s="134">
        <v>0.5</v>
      </c>
      <c r="P260" s="134">
        <v>0</v>
      </c>
      <c r="Q260" s="134">
        <v>0.5</v>
      </c>
      <c r="R260" s="134">
        <v>0</v>
      </c>
      <c r="S260" s="134">
        <v>0</v>
      </c>
      <c r="T260" s="127">
        <f t="shared" ref="T260:T261" si="736">SUM(H260:S260)</f>
        <v>1</v>
      </c>
      <c r="U260" s="74" t="s">
        <v>427</v>
      </c>
      <c r="V260" s="74" t="s">
        <v>428</v>
      </c>
      <c r="W260" s="73" t="s">
        <v>415</v>
      </c>
      <c r="X260" s="73" t="s">
        <v>415</v>
      </c>
      <c r="Y260" s="73" t="s">
        <v>415</v>
      </c>
      <c r="Z260" s="73" t="s">
        <v>415</v>
      </c>
      <c r="AA260" s="73" t="s">
        <v>415</v>
      </c>
      <c r="AB260" s="73" t="s">
        <v>415</v>
      </c>
      <c r="AC260" s="83">
        <f t="shared" ref="AC260" si="737">SUM(N260:P260)</f>
        <v>0.5</v>
      </c>
      <c r="AD260" s="73">
        <f t="shared" ref="AD260" si="738">SUM(N261:P261)</f>
        <v>0.5</v>
      </c>
      <c r="AE260" s="84">
        <f t="shared" ref="AE260" si="739">SUM(N261:P261)/SUM(N260:P260)</f>
        <v>1</v>
      </c>
      <c r="AF260" s="83">
        <f t="shared" ref="AF260" si="740">SUM(Q260:S260)</f>
        <v>0.5</v>
      </c>
      <c r="AG260" s="73">
        <f t="shared" ref="AG260" si="741">SUM(Q261:S261)</f>
        <v>0.5</v>
      </c>
      <c r="AH260" s="84">
        <f t="shared" ref="AH260" si="742">SUM(Q261:S261)/SUM(Q260:S260)</f>
        <v>1</v>
      </c>
      <c r="AI260" s="73" t="s">
        <v>415</v>
      </c>
      <c r="AJ260" s="73" t="s">
        <v>415</v>
      </c>
      <c r="AK260" s="73" t="s">
        <v>415</v>
      </c>
      <c r="AL260" s="73">
        <f>SUM(H260:S260)</f>
        <v>1</v>
      </c>
      <c r="AM260" s="73">
        <f>SUM(H261:S261)</f>
        <v>1</v>
      </c>
      <c r="AN260" s="72">
        <f>+AM260/AL260</f>
        <v>1</v>
      </c>
    </row>
    <row r="261" spans="1:40" s="30" customFormat="1" ht="44.25" customHeight="1" x14ac:dyDescent="0.3">
      <c r="A261" s="103"/>
      <c r="B261" s="111"/>
      <c r="C261" s="74"/>
      <c r="D261" s="74"/>
      <c r="E261" s="103"/>
      <c r="F261" s="75"/>
      <c r="G261" s="37" t="s">
        <v>107</v>
      </c>
      <c r="H261" s="117">
        <v>0</v>
      </c>
      <c r="I261" s="117">
        <v>0</v>
      </c>
      <c r="J261" s="117">
        <v>0</v>
      </c>
      <c r="K261" s="117">
        <v>0</v>
      </c>
      <c r="L261" s="117">
        <v>0</v>
      </c>
      <c r="M261" s="117">
        <v>0</v>
      </c>
      <c r="N261" s="38">
        <v>0</v>
      </c>
      <c r="O261" s="38">
        <v>0.5</v>
      </c>
      <c r="P261" s="38">
        <v>0</v>
      </c>
      <c r="Q261" s="38">
        <v>0.5</v>
      </c>
      <c r="R261" s="38">
        <v>0</v>
      </c>
      <c r="S261" s="38">
        <v>0</v>
      </c>
      <c r="T261" s="49">
        <f t="shared" si="736"/>
        <v>1</v>
      </c>
      <c r="U261" s="74"/>
      <c r="V261" s="74"/>
      <c r="W261" s="73"/>
      <c r="X261" s="73"/>
      <c r="Y261" s="73"/>
      <c r="Z261" s="73"/>
      <c r="AA261" s="73"/>
      <c r="AB261" s="73"/>
      <c r="AC261" s="83"/>
      <c r="AD261" s="73"/>
      <c r="AE261" s="84"/>
      <c r="AF261" s="83"/>
      <c r="AG261" s="73"/>
      <c r="AH261" s="84"/>
      <c r="AI261" s="73"/>
      <c r="AJ261" s="73"/>
      <c r="AK261" s="73"/>
      <c r="AL261" s="73"/>
      <c r="AM261" s="73"/>
      <c r="AN261" s="72"/>
    </row>
    <row r="262" spans="1:40" s="30" customFormat="1" ht="44.25" customHeight="1" x14ac:dyDescent="0.3">
      <c r="A262" s="103"/>
      <c r="B262" s="111"/>
      <c r="C262" s="74"/>
      <c r="D262" s="74"/>
      <c r="E262" s="103"/>
      <c r="F262" s="75"/>
      <c r="G262" s="37" t="s">
        <v>108</v>
      </c>
      <c r="H262" s="126">
        <v>0</v>
      </c>
      <c r="I262" s="126">
        <v>0</v>
      </c>
      <c r="J262" s="126">
        <v>0</v>
      </c>
      <c r="K262" s="126">
        <v>0</v>
      </c>
      <c r="L262" s="126">
        <v>0</v>
      </c>
      <c r="M262" s="126">
        <v>0</v>
      </c>
      <c r="N262" s="126">
        <v>0</v>
      </c>
      <c r="O262" s="126">
        <f t="shared" ref="N262:Q262" si="743">+O261/O260</f>
        <v>1</v>
      </c>
      <c r="P262" s="126">
        <v>0</v>
      </c>
      <c r="Q262" s="126">
        <f t="shared" si="743"/>
        <v>1</v>
      </c>
      <c r="R262" s="126">
        <v>0</v>
      </c>
      <c r="S262" s="126">
        <v>0</v>
      </c>
      <c r="T262" s="127">
        <f>+T261/T260</f>
        <v>1</v>
      </c>
      <c r="U262" s="74"/>
      <c r="V262" s="74"/>
      <c r="W262" s="73"/>
      <c r="X262" s="73"/>
      <c r="Y262" s="73"/>
      <c r="Z262" s="73"/>
      <c r="AA262" s="73"/>
      <c r="AB262" s="73"/>
      <c r="AC262" s="83"/>
      <c r="AD262" s="73"/>
      <c r="AE262" s="84"/>
      <c r="AF262" s="83"/>
      <c r="AG262" s="73"/>
      <c r="AH262" s="84"/>
      <c r="AI262" s="73"/>
      <c r="AJ262" s="73"/>
      <c r="AK262" s="73"/>
      <c r="AL262" s="73"/>
      <c r="AM262" s="73"/>
      <c r="AN262" s="72"/>
    </row>
    <row r="263" spans="1:40" s="30" customFormat="1" ht="44.25" customHeight="1" x14ac:dyDescent="0.3">
      <c r="A263" s="103"/>
      <c r="B263" s="111"/>
      <c r="C263" s="74"/>
      <c r="D263" s="74"/>
      <c r="E263" s="103"/>
      <c r="F263" s="75"/>
      <c r="G263" s="37" t="s">
        <v>109</v>
      </c>
      <c r="H263" s="38" t="s">
        <v>416</v>
      </c>
      <c r="I263" s="38" t="s">
        <v>416</v>
      </c>
      <c r="J263" s="38" t="s">
        <v>416</v>
      </c>
      <c r="K263" s="38" t="s">
        <v>416</v>
      </c>
      <c r="L263" s="38" t="s">
        <v>416</v>
      </c>
      <c r="M263" s="38" t="s">
        <v>416</v>
      </c>
      <c r="N263" s="120" t="s">
        <v>110</v>
      </c>
      <c r="O263" s="121" t="s">
        <v>429</v>
      </c>
      <c r="P263" s="120" t="s">
        <v>110</v>
      </c>
      <c r="Q263" s="121" t="s">
        <v>430</v>
      </c>
      <c r="R263" s="120" t="s">
        <v>110</v>
      </c>
      <c r="S263" s="120" t="s">
        <v>110</v>
      </c>
      <c r="T263" s="49" t="s">
        <v>110</v>
      </c>
      <c r="U263" s="74"/>
      <c r="V263" s="74"/>
      <c r="W263" s="73"/>
      <c r="X263" s="73"/>
      <c r="Y263" s="73"/>
      <c r="Z263" s="73"/>
      <c r="AA263" s="73"/>
      <c r="AB263" s="73"/>
      <c r="AC263" s="83"/>
      <c r="AD263" s="73"/>
      <c r="AE263" s="84"/>
      <c r="AF263" s="83"/>
      <c r="AG263" s="73"/>
      <c r="AH263" s="84"/>
      <c r="AI263" s="73"/>
      <c r="AJ263" s="73"/>
      <c r="AK263" s="73"/>
      <c r="AL263" s="73"/>
      <c r="AM263" s="73"/>
      <c r="AN263" s="72"/>
    </row>
    <row r="264" spans="1:40" s="30" customFormat="1" ht="44.25" customHeight="1" x14ac:dyDescent="0.3">
      <c r="A264" s="103" t="s">
        <v>431</v>
      </c>
      <c r="B264" s="111" t="s">
        <v>432</v>
      </c>
      <c r="C264" s="74" t="s">
        <v>7</v>
      </c>
      <c r="D264" s="74">
        <v>67</v>
      </c>
      <c r="E264" s="103" t="s">
        <v>433</v>
      </c>
      <c r="F264" s="75" t="s">
        <v>7</v>
      </c>
      <c r="G264" s="37" t="s">
        <v>106</v>
      </c>
      <c r="H264" s="126">
        <v>0</v>
      </c>
      <c r="I264" s="126">
        <v>0</v>
      </c>
      <c r="J264" s="126">
        <v>0</v>
      </c>
      <c r="K264" s="126">
        <v>0</v>
      </c>
      <c r="L264" s="126">
        <v>0</v>
      </c>
      <c r="M264" s="126">
        <v>0</v>
      </c>
      <c r="N264" s="135">
        <v>0</v>
      </c>
      <c r="O264" s="135">
        <v>0</v>
      </c>
      <c r="P264" s="135">
        <v>0</v>
      </c>
      <c r="Q264" s="135">
        <v>0</v>
      </c>
      <c r="R264" s="135">
        <v>0</v>
      </c>
      <c r="S264" s="133">
        <v>1</v>
      </c>
      <c r="T264" s="127">
        <f t="shared" ref="T264:T265" si="744">SUM(H264:S264)</f>
        <v>1</v>
      </c>
      <c r="U264" s="74" t="s">
        <v>434</v>
      </c>
      <c r="V264" s="74" t="s">
        <v>435</v>
      </c>
      <c r="W264" s="73" t="s">
        <v>415</v>
      </c>
      <c r="X264" s="73" t="s">
        <v>415</v>
      </c>
      <c r="Y264" s="73" t="s">
        <v>415</v>
      </c>
      <c r="Z264" s="73" t="s">
        <v>415</v>
      </c>
      <c r="AA264" s="73" t="s">
        <v>415</v>
      </c>
      <c r="AB264" s="73" t="s">
        <v>415</v>
      </c>
      <c r="AC264" s="112" t="s">
        <v>147</v>
      </c>
      <c r="AD264" s="112" t="s">
        <v>147</v>
      </c>
      <c r="AE264" s="112" t="s">
        <v>147</v>
      </c>
      <c r="AF264" s="83">
        <f t="shared" ref="AF264" si="745">SUM(Q264:S264)</f>
        <v>1</v>
      </c>
      <c r="AG264" s="73">
        <f t="shared" ref="AG264" si="746">SUM(Q265:S265)</f>
        <v>1</v>
      </c>
      <c r="AH264" s="84">
        <f t="shared" ref="AH264" si="747">SUM(Q265:S265)/SUM(Q264:S264)</f>
        <v>1</v>
      </c>
      <c r="AI264" s="73" t="s">
        <v>415</v>
      </c>
      <c r="AJ264" s="73" t="s">
        <v>415</v>
      </c>
      <c r="AK264" s="73" t="s">
        <v>415</v>
      </c>
      <c r="AL264" s="73">
        <f>SUM(H264:S264)</f>
        <v>1</v>
      </c>
      <c r="AM264" s="73">
        <f>SUM(H265:S265)</f>
        <v>1</v>
      </c>
      <c r="AN264" s="72">
        <f>+AM264/AL264</f>
        <v>1</v>
      </c>
    </row>
    <row r="265" spans="1:40" s="30" customFormat="1" ht="44.25" customHeight="1" x14ac:dyDescent="0.3">
      <c r="A265" s="103"/>
      <c r="B265" s="111"/>
      <c r="C265" s="74"/>
      <c r="D265" s="74"/>
      <c r="E265" s="103"/>
      <c r="F265" s="75"/>
      <c r="G265" s="37" t="s">
        <v>107</v>
      </c>
      <c r="H265" s="117">
        <v>0</v>
      </c>
      <c r="I265" s="117">
        <v>0</v>
      </c>
      <c r="J265" s="117">
        <v>0</v>
      </c>
      <c r="K265" s="117">
        <v>0</v>
      </c>
      <c r="L265" s="117">
        <v>0</v>
      </c>
      <c r="M265" s="117">
        <v>0</v>
      </c>
      <c r="N265" s="66">
        <v>0</v>
      </c>
      <c r="O265" s="66">
        <v>0</v>
      </c>
      <c r="P265" s="66">
        <v>0</v>
      </c>
      <c r="Q265" s="66">
        <v>0</v>
      </c>
      <c r="R265" s="66">
        <v>0</v>
      </c>
      <c r="S265" s="66">
        <v>1</v>
      </c>
      <c r="T265" s="49">
        <f t="shared" si="744"/>
        <v>1</v>
      </c>
      <c r="U265" s="74"/>
      <c r="V265" s="74"/>
      <c r="W265" s="73"/>
      <c r="X265" s="73"/>
      <c r="Y265" s="73"/>
      <c r="Z265" s="73"/>
      <c r="AA265" s="73"/>
      <c r="AB265" s="73"/>
      <c r="AC265" s="112"/>
      <c r="AD265" s="112"/>
      <c r="AE265" s="112"/>
      <c r="AF265" s="83"/>
      <c r="AG265" s="73"/>
      <c r="AH265" s="84"/>
      <c r="AI265" s="73"/>
      <c r="AJ265" s="73"/>
      <c r="AK265" s="73"/>
      <c r="AL265" s="73"/>
      <c r="AM265" s="73"/>
      <c r="AN265" s="72"/>
    </row>
    <row r="266" spans="1:40" s="30" customFormat="1" ht="44.25" customHeight="1" x14ac:dyDescent="0.3">
      <c r="A266" s="103"/>
      <c r="B266" s="111"/>
      <c r="C266" s="74"/>
      <c r="D266" s="74"/>
      <c r="E266" s="103"/>
      <c r="F266" s="75"/>
      <c r="G266" s="37" t="s">
        <v>108</v>
      </c>
      <c r="H266" s="126">
        <v>0</v>
      </c>
      <c r="I266" s="126">
        <v>0</v>
      </c>
      <c r="J266" s="126">
        <v>0</v>
      </c>
      <c r="K266" s="126">
        <v>0</v>
      </c>
      <c r="L266" s="126">
        <v>0</v>
      </c>
      <c r="M266" s="126">
        <v>0</v>
      </c>
      <c r="N266" s="126">
        <v>0</v>
      </c>
      <c r="O266" s="126">
        <v>0</v>
      </c>
      <c r="P266" s="126">
        <v>0</v>
      </c>
      <c r="Q266" s="126">
        <v>0</v>
      </c>
      <c r="R266" s="126">
        <v>0</v>
      </c>
      <c r="S266" s="126">
        <v>0</v>
      </c>
      <c r="T266" s="127">
        <f>+T265/T264</f>
        <v>1</v>
      </c>
      <c r="U266" s="74"/>
      <c r="V266" s="74"/>
      <c r="W266" s="73"/>
      <c r="X266" s="73"/>
      <c r="Y266" s="73"/>
      <c r="Z266" s="73"/>
      <c r="AA266" s="73"/>
      <c r="AB266" s="73"/>
      <c r="AC266" s="112"/>
      <c r="AD266" s="112"/>
      <c r="AE266" s="112"/>
      <c r="AF266" s="83"/>
      <c r="AG266" s="73"/>
      <c r="AH266" s="84"/>
      <c r="AI266" s="73"/>
      <c r="AJ266" s="73"/>
      <c r="AK266" s="73"/>
      <c r="AL266" s="73"/>
      <c r="AM266" s="73"/>
      <c r="AN266" s="72"/>
    </row>
    <row r="267" spans="1:40" s="30" customFormat="1" ht="44.25" customHeight="1" x14ac:dyDescent="0.3">
      <c r="A267" s="103"/>
      <c r="B267" s="111"/>
      <c r="C267" s="74"/>
      <c r="D267" s="74"/>
      <c r="E267" s="103"/>
      <c r="F267" s="75"/>
      <c r="G267" s="37" t="s">
        <v>109</v>
      </c>
      <c r="H267" s="38" t="s">
        <v>416</v>
      </c>
      <c r="I267" s="38" t="s">
        <v>416</v>
      </c>
      <c r="J267" s="38" t="s">
        <v>416</v>
      </c>
      <c r="K267" s="38" t="s">
        <v>416</v>
      </c>
      <c r="L267" s="38" t="s">
        <v>416</v>
      </c>
      <c r="M267" s="38" t="s">
        <v>416</v>
      </c>
      <c r="N267" s="120" t="s">
        <v>110</v>
      </c>
      <c r="O267" s="120" t="s">
        <v>110</v>
      </c>
      <c r="P267" s="120" t="s">
        <v>110</v>
      </c>
      <c r="Q267" s="120" t="s">
        <v>110</v>
      </c>
      <c r="R267" s="120" t="s">
        <v>110</v>
      </c>
      <c r="S267" s="121" t="s">
        <v>436</v>
      </c>
      <c r="T267" s="49" t="s">
        <v>110</v>
      </c>
      <c r="U267" s="74"/>
      <c r="V267" s="74"/>
      <c r="W267" s="73"/>
      <c r="X267" s="73"/>
      <c r="Y267" s="73"/>
      <c r="Z267" s="73"/>
      <c r="AA267" s="73"/>
      <c r="AB267" s="73"/>
      <c r="AC267" s="112"/>
      <c r="AD267" s="112"/>
      <c r="AE267" s="112"/>
      <c r="AF267" s="83"/>
      <c r="AG267" s="73"/>
      <c r="AH267" s="84"/>
      <c r="AI267" s="73"/>
      <c r="AJ267" s="73"/>
      <c r="AK267" s="73"/>
      <c r="AL267" s="73"/>
      <c r="AM267" s="73"/>
      <c r="AN267" s="72"/>
    </row>
    <row r="268" spans="1:40" s="30" customFormat="1" ht="44.25" customHeight="1" x14ac:dyDescent="0.3">
      <c r="A268" s="103" t="s">
        <v>431</v>
      </c>
      <c r="B268" s="111" t="s">
        <v>432</v>
      </c>
      <c r="C268" s="74" t="s">
        <v>7</v>
      </c>
      <c r="D268" s="75">
        <v>68</v>
      </c>
      <c r="E268" s="103" t="s">
        <v>437</v>
      </c>
      <c r="F268" s="75" t="s">
        <v>7</v>
      </c>
      <c r="G268" s="37" t="s">
        <v>106</v>
      </c>
      <c r="H268" s="126">
        <v>0</v>
      </c>
      <c r="I268" s="126">
        <v>0</v>
      </c>
      <c r="J268" s="126">
        <v>0</v>
      </c>
      <c r="K268" s="126">
        <v>0</v>
      </c>
      <c r="L268" s="126">
        <v>0</v>
      </c>
      <c r="M268" s="126">
        <v>0</v>
      </c>
      <c r="N268" s="135">
        <f t="shared" ref="N268:S268" si="748">100%/6</f>
        <v>0.16666666666666666</v>
      </c>
      <c r="O268" s="135">
        <f t="shared" si="748"/>
        <v>0.16666666666666666</v>
      </c>
      <c r="P268" s="135">
        <f t="shared" si="748"/>
        <v>0.16666666666666666</v>
      </c>
      <c r="Q268" s="135">
        <f t="shared" si="748"/>
        <v>0.16666666666666666</v>
      </c>
      <c r="R268" s="135">
        <f t="shared" si="748"/>
        <v>0.16666666666666666</v>
      </c>
      <c r="S268" s="135">
        <f t="shared" si="748"/>
        <v>0.16666666666666666</v>
      </c>
      <c r="T268" s="127">
        <f t="shared" ref="T268:T269" si="749">SUM(H268:S268)</f>
        <v>0.99999999999999989</v>
      </c>
      <c r="U268" s="74" t="s">
        <v>569</v>
      </c>
      <c r="V268" s="74" t="s">
        <v>562</v>
      </c>
      <c r="W268" s="73" t="s">
        <v>415</v>
      </c>
      <c r="X268" s="73" t="s">
        <v>415</v>
      </c>
      <c r="Y268" s="73" t="s">
        <v>415</v>
      </c>
      <c r="Z268" s="73" t="s">
        <v>415</v>
      </c>
      <c r="AA268" s="73" t="s">
        <v>415</v>
      </c>
      <c r="AB268" s="73" t="s">
        <v>415</v>
      </c>
      <c r="AC268" s="83">
        <f t="shared" ref="AC268" si="750">SUM(N268:P268)</f>
        <v>0.5</v>
      </c>
      <c r="AD268" s="73">
        <f t="shared" ref="AD268" si="751">SUM(N269:P269)</f>
        <v>0.5</v>
      </c>
      <c r="AE268" s="84">
        <f t="shared" ref="AE268" si="752">SUM(N269:P269)/SUM(N268:P268)</f>
        <v>1</v>
      </c>
      <c r="AF268" s="83">
        <f t="shared" ref="AF268" si="753">SUM(Q268:S268)</f>
        <v>0.5</v>
      </c>
      <c r="AG268" s="73">
        <f t="shared" ref="AG268" si="754">SUM(Q269:S269)</f>
        <v>0.5</v>
      </c>
      <c r="AH268" s="84">
        <f t="shared" ref="AH268" si="755">SUM(Q269:S269)/SUM(Q268:S268)</f>
        <v>1</v>
      </c>
      <c r="AI268" s="73" t="s">
        <v>415</v>
      </c>
      <c r="AJ268" s="73" t="s">
        <v>415</v>
      </c>
      <c r="AK268" s="73" t="s">
        <v>415</v>
      </c>
      <c r="AL268" s="73">
        <f>SUM(H268:S268)</f>
        <v>0.99999999999999989</v>
      </c>
      <c r="AM268" s="73">
        <f>SUM(H269:S269)</f>
        <v>1</v>
      </c>
      <c r="AN268" s="72">
        <f>+AM268/AL268</f>
        <v>1</v>
      </c>
    </row>
    <row r="269" spans="1:40" s="30" customFormat="1" ht="44.25" customHeight="1" x14ac:dyDescent="0.3">
      <c r="A269" s="103"/>
      <c r="B269" s="111"/>
      <c r="C269" s="74"/>
      <c r="D269" s="74"/>
      <c r="E269" s="103"/>
      <c r="F269" s="75"/>
      <c r="G269" s="37" t="s">
        <v>107</v>
      </c>
      <c r="H269" s="117">
        <v>0</v>
      </c>
      <c r="I269" s="117">
        <v>0</v>
      </c>
      <c r="J269" s="117">
        <v>0</v>
      </c>
      <c r="K269" s="117">
        <v>0</v>
      </c>
      <c r="L269" s="117">
        <v>0</v>
      </c>
      <c r="M269" s="117">
        <v>0</v>
      </c>
      <c r="N269" s="66">
        <v>0.16667000000000001</v>
      </c>
      <c r="O269" s="66">
        <v>0</v>
      </c>
      <c r="P269" s="66">
        <v>0.33333000000000002</v>
      </c>
      <c r="Q269" s="66">
        <v>0</v>
      </c>
      <c r="R269" s="66">
        <v>0.33333000000000002</v>
      </c>
      <c r="S269" s="66">
        <v>0.16667000000000001</v>
      </c>
      <c r="T269" s="49">
        <f t="shared" si="749"/>
        <v>1</v>
      </c>
      <c r="U269" s="74"/>
      <c r="V269" s="74"/>
      <c r="W269" s="73"/>
      <c r="X269" s="73"/>
      <c r="Y269" s="73"/>
      <c r="Z269" s="73"/>
      <c r="AA269" s="73"/>
      <c r="AB269" s="73"/>
      <c r="AC269" s="83"/>
      <c r="AD269" s="73"/>
      <c r="AE269" s="84"/>
      <c r="AF269" s="83"/>
      <c r="AG269" s="73"/>
      <c r="AH269" s="84"/>
      <c r="AI269" s="73"/>
      <c r="AJ269" s="73"/>
      <c r="AK269" s="73"/>
      <c r="AL269" s="73"/>
      <c r="AM269" s="73"/>
      <c r="AN269" s="72"/>
    </row>
    <row r="270" spans="1:40" s="30" customFormat="1" ht="44.25" customHeight="1" x14ac:dyDescent="0.3">
      <c r="A270" s="103"/>
      <c r="B270" s="111"/>
      <c r="C270" s="74"/>
      <c r="D270" s="74"/>
      <c r="E270" s="103"/>
      <c r="F270" s="75"/>
      <c r="G270" s="37" t="s">
        <v>108</v>
      </c>
      <c r="H270" s="126">
        <v>0</v>
      </c>
      <c r="I270" s="126">
        <v>0</v>
      </c>
      <c r="J270" s="126">
        <v>0</v>
      </c>
      <c r="K270" s="126">
        <v>0</v>
      </c>
      <c r="L270" s="126">
        <v>0</v>
      </c>
      <c r="M270" s="126">
        <v>0</v>
      </c>
      <c r="N270" s="126">
        <f t="shared" ref="N270:S270" si="756">+N269/N268</f>
        <v>1.0000200000000001</v>
      </c>
      <c r="O270" s="126">
        <f t="shared" si="756"/>
        <v>0</v>
      </c>
      <c r="P270" s="126">
        <f t="shared" si="756"/>
        <v>1.9999800000000003</v>
      </c>
      <c r="Q270" s="126">
        <f t="shared" si="756"/>
        <v>0</v>
      </c>
      <c r="R270" s="126">
        <f t="shared" si="756"/>
        <v>1.9999800000000003</v>
      </c>
      <c r="S270" s="126">
        <f t="shared" si="756"/>
        <v>1.0000200000000001</v>
      </c>
      <c r="T270" s="127">
        <f>+T269/T268</f>
        <v>1</v>
      </c>
      <c r="U270" s="74"/>
      <c r="V270" s="74"/>
      <c r="W270" s="73"/>
      <c r="X270" s="73"/>
      <c r="Y270" s="73"/>
      <c r="Z270" s="73"/>
      <c r="AA270" s="73"/>
      <c r="AB270" s="73"/>
      <c r="AC270" s="83"/>
      <c r="AD270" s="73"/>
      <c r="AE270" s="84"/>
      <c r="AF270" s="83"/>
      <c r="AG270" s="73"/>
      <c r="AH270" s="84"/>
      <c r="AI270" s="73"/>
      <c r="AJ270" s="73"/>
      <c r="AK270" s="73"/>
      <c r="AL270" s="73"/>
      <c r="AM270" s="73"/>
      <c r="AN270" s="72"/>
    </row>
    <row r="271" spans="1:40" s="30" customFormat="1" ht="44.25" customHeight="1" x14ac:dyDescent="0.3">
      <c r="A271" s="103"/>
      <c r="B271" s="111"/>
      <c r="C271" s="74"/>
      <c r="D271" s="74"/>
      <c r="E271" s="103"/>
      <c r="F271" s="75"/>
      <c r="G271" s="37" t="s">
        <v>109</v>
      </c>
      <c r="H271" s="38" t="s">
        <v>416</v>
      </c>
      <c r="I271" s="38" t="s">
        <v>416</v>
      </c>
      <c r="J271" s="38" t="s">
        <v>416</v>
      </c>
      <c r="K271" s="38" t="s">
        <v>416</v>
      </c>
      <c r="L271" s="38" t="s">
        <v>416</v>
      </c>
      <c r="M271" s="38" t="s">
        <v>416</v>
      </c>
      <c r="N271" s="121" t="s">
        <v>438</v>
      </c>
      <c r="O271" s="121" t="s">
        <v>438</v>
      </c>
      <c r="P271" s="121" t="s">
        <v>438</v>
      </c>
      <c r="Q271" s="121" t="s">
        <v>438</v>
      </c>
      <c r="R271" s="121" t="s">
        <v>438</v>
      </c>
      <c r="S271" s="121" t="s">
        <v>438</v>
      </c>
      <c r="T271" s="49" t="s">
        <v>110</v>
      </c>
      <c r="U271" s="74"/>
      <c r="V271" s="74"/>
      <c r="W271" s="73"/>
      <c r="X271" s="73"/>
      <c r="Y271" s="73"/>
      <c r="Z271" s="73"/>
      <c r="AA271" s="73"/>
      <c r="AB271" s="73"/>
      <c r="AC271" s="83"/>
      <c r="AD271" s="73"/>
      <c r="AE271" s="84"/>
      <c r="AF271" s="83"/>
      <c r="AG271" s="73"/>
      <c r="AH271" s="84"/>
      <c r="AI271" s="73"/>
      <c r="AJ271" s="73"/>
      <c r="AK271" s="73"/>
      <c r="AL271" s="73"/>
      <c r="AM271" s="73"/>
      <c r="AN271" s="72"/>
    </row>
    <row r="272" spans="1:40" s="30" customFormat="1" ht="44.25" customHeight="1" x14ac:dyDescent="0.3">
      <c r="A272" s="103" t="s">
        <v>183</v>
      </c>
      <c r="B272" s="111" t="s">
        <v>439</v>
      </c>
      <c r="C272" s="74" t="s">
        <v>28</v>
      </c>
      <c r="D272" s="75">
        <v>69</v>
      </c>
      <c r="E272" s="103" t="s">
        <v>440</v>
      </c>
      <c r="F272" s="75" t="s">
        <v>28</v>
      </c>
      <c r="G272" s="37" t="s">
        <v>106</v>
      </c>
      <c r="H272" s="126">
        <v>0</v>
      </c>
      <c r="I272" s="126">
        <v>0</v>
      </c>
      <c r="J272" s="126">
        <v>0</v>
      </c>
      <c r="K272" s="126">
        <v>0</v>
      </c>
      <c r="L272" s="126">
        <v>0</v>
      </c>
      <c r="M272" s="126">
        <v>0</v>
      </c>
      <c r="N272" s="133">
        <v>0</v>
      </c>
      <c r="O272" s="133">
        <v>0.25</v>
      </c>
      <c r="P272" s="133">
        <v>0.25</v>
      </c>
      <c r="Q272" s="133">
        <v>0.25</v>
      </c>
      <c r="R272" s="133">
        <v>0.25</v>
      </c>
      <c r="S272" s="133">
        <v>0</v>
      </c>
      <c r="T272" s="127">
        <f t="shared" ref="T272:T273" si="757">SUM(H272:S272)</f>
        <v>1</v>
      </c>
      <c r="U272" s="74" t="s">
        <v>441</v>
      </c>
      <c r="V272" s="74" t="s">
        <v>442</v>
      </c>
      <c r="W272" s="73" t="s">
        <v>415</v>
      </c>
      <c r="X272" s="73" t="s">
        <v>415</v>
      </c>
      <c r="Y272" s="73" t="s">
        <v>415</v>
      </c>
      <c r="Z272" s="73" t="s">
        <v>415</v>
      </c>
      <c r="AA272" s="73" t="s">
        <v>415</v>
      </c>
      <c r="AB272" s="73" t="s">
        <v>415</v>
      </c>
      <c r="AC272" s="83">
        <f t="shared" ref="AC272" si="758">SUM(N272:P272)</f>
        <v>0.5</v>
      </c>
      <c r="AD272" s="73">
        <f t="shared" ref="AD272" si="759">SUM(N273:P273)</f>
        <v>0.05</v>
      </c>
      <c r="AE272" s="84">
        <f t="shared" ref="AE272" si="760">SUM(N273:P273)/SUM(N272:P272)</f>
        <v>0.1</v>
      </c>
      <c r="AF272" s="83">
        <f t="shared" ref="AF272" si="761">SUM(Q272:S272)</f>
        <v>0.5</v>
      </c>
      <c r="AG272" s="73">
        <f t="shared" ref="AG272" si="762">SUM(Q273:S273)</f>
        <v>0.70000000000000007</v>
      </c>
      <c r="AH272" s="84">
        <f t="shared" ref="AH272" si="763">SUM(Q273:S273)/SUM(Q272:S272)</f>
        <v>1.4000000000000001</v>
      </c>
      <c r="AI272" s="73" t="s">
        <v>415</v>
      </c>
      <c r="AJ272" s="73" t="s">
        <v>415</v>
      </c>
      <c r="AK272" s="73" t="s">
        <v>415</v>
      </c>
      <c r="AL272" s="73">
        <f>SUM(H272:S272)</f>
        <v>1</v>
      </c>
      <c r="AM272" s="73">
        <f>SUM(H273:S273)</f>
        <v>0.75000000000000011</v>
      </c>
      <c r="AN272" s="72">
        <f>+AM272/AL272</f>
        <v>0.75000000000000011</v>
      </c>
    </row>
    <row r="273" spans="1:40" s="30" customFormat="1" ht="44.25" customHeight="1" x14ac:dyDescent="0.3">
      <c r="A273" s="103"/>
      <c r="B273" s="111"/>
      <c r="C273" s="74"/>
      <c r="D273" s="74"/>
      <c r="E273" s="103"/>
      <c r="F273" s="75"/>
      <c r="G273" s="37" t="s">
        <v>107</v>
      </c>
      <c r="H273" s="117">
        <v>0</v>
      </c>
      <c r="I273" s="117">
        <v>0</v>
      </c>
      <c r="J273" s="117">
        <v>0</v>
      </c>
      <c r="K273" s="117">
        <v>0</v>
      </c>
      <c r="L273" s="117">
        <v>0</v>
      </c>
      <c r="M273" s="117">
        <v>0</v>
      </c>
      <c r="N273" s="38">
        <v>0</v>
      </c>
      <c r="O273" s="38">
        <v>0.05</v>
      </c>
      <c r="P273" s="38">
        <v>0</v>
      </c>
      <c r="Q273" s="38">
        <v>0.65</v>
      </c>
      <c r="R273" s="38">
        <v>0.05</v>
      </c>
      <c r="S273" s="38">
        <v>0</v>
      </c>
      <c r="T273" s="49">
        <f t="shared" si="757"/>
        <v>0.75000000000000011</v>
      </c>
      <c r="U273" s="74"/>
      <c r="V273" s="74"/>
      <c r="W273" s="73"/>
      <c r="X273" s="73"/>
      <c r="Y273" s="73"/>
      <c r="Z273" s="73"/>
      <c r="AA273" s="73"/>
      <c r="AB273" s="73"/>
      <c r="AC273" s="83"/>
      <c r="AD273" s="73"/>
      <c r="AE273" s="84"/>
      <c r="AF273" s="83"/>
      <c r="AG273" s="73"/>
      <c r="AH273" s="84"/>
      <c r="AI273" s="73"/>
      <c r="AJ273" s="73"/>
      <c r="AK273" s="73"/>
      <c r="AL273" s="73"/>
      <c r="AM273" s="73"/>
      <c r="AN273" s="72"/>
    </row>
    <row r="274" spans="1:40" s="30" customFormat="1" ht="44.25" customHeight="1" x14ac:dyDescent="0.3">
      <c r="A274" s="103"/>
      <c r="B274" s="111"/>
      <c r="C274" s="74"/>
      <c r="D274" s="74"/>
      <c r="E274" s="103"/>
      <c r="F274" s="75"/>
      <c r="G274" s="37" t="s">
        <v>108</v>
      </c>
      <c r="H274" s="126">
        <v>0</v>
      </c>
      <c r="I274" s="126">
        <v>0</v>
      </c>
      <c r="J274" s="126">
        <v>0</v>
      </c>
      <c r="K274" s="126">
        <v>0</v>
      </c>
      <c r="L274" s="126">
        <v>0</v>
      </c>
      <c r="M274" s="126">
        <v>0</v>
      </c>
      <c r="N274" s="126">
        <v>0</v>
      </c>
      <c r="O274" s="126">
        <f t="shared" ref="O274:S274" si="764">+O273/O272</f>
        <v>0.2</v>
      </c>
      <c r="P274" s="126">
        <f t="shared" si="764"/>
        <v>0</v>
      </c>
      <c r="Q274" s="126">
        <f t="shared" si="764"/>
        <v>2.6</v>
      </c>
      <c r="R274" s="126">
        <f t="shared" si="764"/>
        <v>0.2</v>
      </c>
      <c r="S274" s="126">
        <v>0</v>
      </c>
      <c r="T274" s="127">
        <f>+T273/T272</f>
        <v>0.75000000000000011</v>
      </c>
      <c r="U274" s="74"/>
      <c r="V274" s="74"/>
      <c r="W274" s="73"/>
      <c r="X274" s="73"/>
      <c r="Y274" s="73"/>
      <c r="Z274" s="73"/>
      <c r="AA274" s="73"/>
      <c r="AB274" s="73"/>
      <c r="AC274" s="83"/>
      <c r="AD274" s="73"/>
      <c r="AE274" s="84"/>
      <c r="AF274" s="83"/>
      <c r="AG274" s="73"/>
      <c r="AH274" s="84"/>
      <c r="AI274" s="73"/>
      <c r="AJ274" s="73"/>
      <c r="AK274" s="73"/>
      <c r="AL274" s="73"/>
      <c r="AM274" s="73"/>
      <c r="AN274" s="72"/>
    </row>
    <row r="275" spans="1:40" s="30" customFormat="1" ht="44.25" customHeight="1" x14ac:dyDescent="0.3">
      <c r="A275" s="103"/>
      <c r="B275" s="111"/>
      <c r="C275" s="74"/>
      <c r="D275" s="74"/>
      <c r="E275" s="103"/>
      <c r="F275" s="75"/>
      <c r="G275" s="37" t="s">
        <v>109</v>
      </c>
      <c r="H275" s="38" t="s">
        <v>416</v>
      </c>
      <c r="I275" s="38" t="s">
        <v>416</v>
      </c>
      <c r="J275" s="38" t="s">
        <v>416</v>
      </c>
      <c r="K275" s="38" t="s">
        <v>416</v>
      </c>
      <c r="L275" s="38" t="s">
        <v>416</v>
      </c>
      <c r="M275" s="38" t="s">
        <v>416</v>
      </c>
      <c r="N275" s="120" t="s">
        <v>110</v>
      </c>
      <c r="O275" s="121" t="s">
        <v>443</v>
      </c>
      <c r="P275" s="121" t="s">
        <v>444</v>
      </c>
      <c r="Q275" s="121" t="s">
        <v>445</v>
      </c>
      <c r="R275" s="121" t="s">
        <v>446</v>
      </c>
      <c r="S275" s="120" t="s">
        <v>110</v>
      </c>
      <c r="T275" s="49" t="s">
        <v>110</v>
      </c>
      <c r="U275" s="74"/>
      <c r="V275" s="74"/>
      <c r="W275" s="73"/>
      <c r="X275" s="73"/>
      <c r="Y275" s="73"/>
      <c r="Z275" s="73"/>
      <c r="AA275" s="73"/>
      <c r="AB275" s="73"/>
      <c r="AC275" s="83"/>
      <c r="AD275" s="73"/>
      <c r="AE275" s="84"/>
      <c r="AF275" s="83"/>
      <c r="AG275" s="73"/>
      <c r="AH275" s="84"/>
      <c r="AI275" s="73"/>
      <c r="AJ275" s="73"/>
      <c r="AK275" s="73"/>
      <c r="AL275" s="73"/>
      <c r="AM275" s="73"/>
      <c r="AN275" s="72"/>
    </row>
    <row r="276" spans="1:40" s="30" customFormat="1" ht="44.25" customHeight="1" x14ac:dyDescent="0.3">
      <c r="A276" s="103" t="s">
        <v>183</v>
      </c>
      <c r="B276" s="111" t="s">
        <v>439</v>
      </c>
      <c r="C276" s="74" t="s">
        <v>28</v>
      </c>
      <c r="D276" s="74">
        <v>70</v>
      </c>
      <c r="E276" s="103" t="s">
        <v>447</v>
      </c>
      <c r="F276" s="75" t="s">
        <v>28</v>
      </c>
      <c r="G276" s="37" t="s">
        <v>106</v>
      </c>
      <c r="H276" s="126">
        <v>0</v>
      </c>
      <c r="I276" s="126">
        <v>0</v>
      </c>
      <c r="J276" s="126">
        <v>0</v>
      </c>
      <c r="K276" s="126">
        <v>0</v>
      </c>
      <c r="L276" s="126">
        <v>0</v>
      </c>
      <c r="M276" s="126">
        <v>0</v>
      </c>
      <c r="N276" s="133">
        <v>0</v>
      </c>
      <c r="O276" s="133">
        <v>0.25</v>
      </c>
      <c r="P276" s="133">
        <v>0</v>
      </c>
      <c r="Q276" s="133">
        <v>0.25</v>
      </c>
      <c r="R276" s="133">
        <v>0</v>
      </c>
      <c r="S276" s="133">
        <v>0.5</v>
      </c>
      <c r="T276" s="127">
        <f t="shared" ref="T276:T277" si="765">SUM(H276:S276)</f>
        <v>1</v>
      </c>
      <c r="U276" s="74" t="s">
        <v>228</v>
      </c>
      <c r="V276" s="74" t="s">
        <v>448</v>
      </c>
      <c r="W276" s="73" t="s">
        <v>415</v>
      </c>
      <c r="X276" s="73" t="s">
        <v>415</v>
      </c>
      <c r="Y276" s="73" t="s">
        <v>415</v>
      </c>
      <c r="Z276" s="73" t="s">
        <v>415</v>
      </c>
      <c r="AA276" s="73" t="s">
        <v>415</v>
      </c>
      <c r="AB276" s="73" t="s">
        <v>415</v>
      </c>
      <c r="AC276" s="83">
        <f t="shared" ref="AC276" si="766">SUM(N276:P276)</f>
        <v>0.25</v>
      </c>
      <c r="AD276" s="73">
        <f t="shared" ref="AD276" si="767">SUM(N277:P277)</f>
        <v>0.25</v>
      </c>
      <c r="AE276" s="84">
        <f t="shared" ref="AE276" si="768">SUM(N277:P277)/SUM(N276:P276)</f>
        <v>1</v>
      </c>
      <c r="AF276" s="83">
        <f t="shared" ref="AF276" si="769">SUM(Q276:S276)</f>
        <v>0.75</v>
      </c>
      <c r="AG276" s="73">
        <f t="shared" ref="AG276" si="770">SUM(Q277:S277)</f>
        <v>0.75</v>
      </c>
      <c r="AH276" s="84">
        <f t="shared" ref="AH276" si="771">SUM(Q277:S277)/SUM(Q276:S276)</f>
        <v>1</v>
      </c>
      <c r="AI276" s="73" t="s">
        <v>415</v>
      </c>
      <c r="AJ276" s="73" t="s">
        <v>415</v>
      </c>
      <c r="AK276" s="73" t="s">
        <v>415</v>
      </c>
      <c r="AL276" s="73">
        <f>SUM(H276:S276)</f>
        <v>1</v>
      </c>
      <c r="AM276" s="73">
        <f>SUM(H277:S277)</f>
        <v>1</v>
      </c>
      <c r="AN276" s="72">
        <f>+AM276/AL276</f>
        <v>1</v>
      </c>
    </row>
    <row r="277" spans="1:40" s="30" customFormat="1" ht="44.25" customHeight="1" x14ac:dyDescent="0.3">
      <c r="A277" s="103"/>
      <c r="B277" s="111"/>
      <c r="C277" s="74"/>
      <c r="D277" s="74"/>
      <c r="E277" s="103"/>
      <c r="F277" s="75"/>
      <c r="G277" s="37" t="s">
        <v>107</v>
      </c>
      <c r="H277" s="117">
        <v>0</v>
      </c>
      <c r="I277" s="117">
        <v>0</v>
      </c>
      <c r="J277" s="117">
        <v>0</v>
      </c>
      <c r="K277" s="117">
        <v>0</v>
      </c>
      <c r="L277" s="117">
        <v>0</v>
      </c>
      <c r="M277" s="117">
        <v>0</v>
      </c>
      <c r="N277" s="38">
        <v>0</v>
      </c>
      <c r="O277" s="38">
        <v>0.25</v>
      </c>
      <c r="P277" s="38">
        <v>0</v>
      </c>
      <c r="Q277" s="38">
        <v>0.25</v>
      </c>
      <c r="R277" s="38">
        <v>0</v>
      </c>
      <c r="S277" s="38">
        <v>0.5</v>
      </c>
      <c r="T277" s="49">
        <f t="shared" si="765"/>
        <v>1</v>
      </c>
      <c r="U277" s="74"/>
      <c r="V277" s="74"/>
      <c r="W277" s="73"/>
      <c r="X277" s="73"/>
      <c r="Y277" s="73"/>
      <c r="Z277" s="73"/>
      <c r="AA277" s="73"/>
      <c r="AB277" s="73"/>
      <c r="AC277" s="83"/>
      <c r="AD277" s="73"/>
      <c r="AE277" s="84"/>
      <c r="AF277" s="83"/>
      <c r="AG277" s="73"/>
      <c r="AH277" s="84"/>
      <c r="AI277" s="73"/>
      <c r="AJ277" s="73"/>
      <c r="AK277" s="73"/>
      <c r="AL277" s="73"/>
      <c r="AM277" s="73"/>
      <c r="AN277" s="72"/>
    </row>
    <row r="278" spans="1:40" s="30" customFormat="1" ht="44.25" customHeight="1" x14ac:dyDescent="0.3">
      <c r="A278" s="103"/>
      <c r="B278" s="111"/>
      <c r="C278" s="74"/>
      <c r="D278" s="74"/>
      <c r="E278" s="103"/>
      <c r="F278" s="75"/>
      <c r="G278" s="37" t="s">
        <v>108</v>
      </c>
      <c r="H278" s="126">
        <v>0</v>
      </c>
      <c r="I278" s="126">
        <v>0</v>
      </c>
      <c r="J278" s="126">
        <v>0</v>
      </c>
      <c r="K278" s="126">
        <v>0</v>
      </c>
      <c r="L278" s="126">
        <v>0</v>
      </c>
      <c r="M278" s="126">
        <v>0</v>
      </c>
      <c r="N278" s="126">
        <v>0</v>
      </c>
      <c r="O278" s="126">
        <f t="shared" ref="O278:S278" si="772">+O277/O276</f>
        <v>1</v>
      </c>
      <c r="P278" s="126">
        <v>0</v>
      </c>
      <c r="Q278" s="126">
        <f t="shared" si="772"/>
        <v>1</v>
      </c>
      <c r="R278" s="126">
        <v>0</v>
      </c>
      <c r="S278" s="126">
        <f t="shared" si="772"/>
        <v>1</v>
      </c>
      <c r="T278" s="127">
        <f>+T277/T276</f>
        <v>1</v>
      </c>
      <c r="U278" s="74"/>
      <c r="V278" s="74"/>
      <c r="W278" s="73"/>
      <c r="X278" s="73"/>
      <c r="Y278" s="73"/>
      <c r="Z278" s="73"/>
      <c r="AA278" s="73"/>
      <c r="AB278" s="73"/>
      <c r="AC278" s="83"/>
      <c r="AD278" s="73"/>
      <c r="AE278" s="84"/>
      <c r="AF278" s="83"/>
      <c r="AG278" s="73"/>
      <c r="AH278" s="84"/>
      <c r="AI278" s="73"/>
      <c r="AJ278" s="73"/>
      <c r="AK278" s="73"/>
      <c r="AL278" s="73"/>
      <c r="AM278" s="73"/>
      <c r="AN278" s="72"/>
    </row>
    <row r="279" spans="1:40" s="30" customFormat="1" ht="44.25" customHeight="1" x14ac:dyDescent="0.3">
      <c r="A279" s="103"/>
      <c r="B279" s="111"/>
      <c r="C279" s="74"/>
      <c r="D279" s="74"/>
      <c r="E279" s="103"/>
      <c r="F279" s="75"/>
      <c r="G279" s="37" t="s">
        <v>109</v>
      </c>
      <c r="H279" s="38" t="s">
        <v>416</v>
      </c>
      <c r="I279" s="38" t="s">
        <v>416</v>
      </c>
      <c r="J279" s="38" t="s">
        <v>416</v>
      </c>
      <c r="K279" s="38" t="s">
        <v>416</v>
      </c>
      <c r="L279" s="38" t="s">
        <v>416</v>
      </c>
      <c r="M279" s="38" t="s">
        <v>416</v>
      </c>
      <c r="N279" s="120" t="s">
        <v>110</v>
      </c>
      <c r="O279" s="121" t="s">
        <v>449</v>
      </c>
      <c r="P279" s="120" t="s">
        <v>110</v>
      </c>
      <c r="Q279" s="121" t="s">
        <v>449</v>
      </c>
      <c r="R279" s="120" t="s">
        <v>110</v>
      </c>
      <c r="S279" s="121" t="s">
        <v>450</v>
      </c>
      <c r="T279" s="49" t="s">
        <v>110</v>
      </c>
      <c r="U279" s="74"/>
      <c r="V279" s="74"/>
      <c r="W279" s="73"/>
      <c r="X279" s="73"/>
      <c r="Y279" s="73"/>
      <c r="Z279" s="73"/>
      <c r="AA279" s="73"/>
      <c r="AB279" s="73"/>
      <c r="AC279" s="83"/>
      <c r="AD279" s="73"/>
      <c r="AE279" s="84"/>
      <c r="AF279" s="83"/>
      <c r="AG279" s="73"/>
      <c r="AH279" s="84"/>
      <c r="AI279" s="73"/>
      <c r="AJ279" s="73"/>
      <c r="AK279" s="73"/>
      <c r="AL279" s="73"/>
      <c r="AM279" s="73"/>
      <c r="AN279" s="72"/>
    </row>
    <row r="280" spans="1:40" s="30" customFormat="1" ht="44.25" customHeight="1" x14ac:dyDescent="0.3">
      <c r="A280" s="103" t="s">
        <v>183</v>
      </c>
      <c r="B280" s="111" t="s">
        <v>439</v>
      </c>
      <c r="C280" s="74" t="s">
        <v>28</v>
      </c>
      <c r="D280" s="74">
        <v>71</v>
      </c>
      <c r="E280" s="103" t="s">
        <v>451</v>
      </c>
      <c r="F280" s="75" t="s">
        <v>28</v>
      </c>
      <c r="G280" s="37" t="s">
        <v>106</v>
      </c>
      <c r="H280" s="126">
        <v>0</v>
      </c>
      <c r="I280" s="126">
        <v>0</v>
      </c>
      <c r="J280" s="126">
        <v>0</v>
      </c>
      <c r="K280" s="126">
        <v>0</v>
      </c>
      <c r="L280" s="126">
        <v>0</v>
      </c>
      <c r="M280" s="126">
        <v>0</v>
      </c>
      <c r="N280" s="133">
        <v>0</v>
      </c>
      <c r="O280" s="133">
        <v>0.25</v>
      </c>
      <c r="P280" s="133">
        <v>0.25</v>
      </c>
      <c r="Q280" s="133">
        <v>0.25</v>
      </c>
      <c r="R280" s="133">
        <v>0.25</v>
      </c>
      <c r="S280" s="133">
        <v>0</v>
      </c>
      <c r="T280" s="127">
        <f t="shared" ref="T280:T281" si="773">SUM(H280:S280)</f>
        <v>1</v>
      </c>
      <c r="U280" s="74" t="s">
        <v>452</v>
      </c>
      <c r="V280" s="74" t="s">
        <v>453</v>
      </c>
      <c r="W280" s="73" t="s">
        <v>415</v>
      </c>
      <c r="X280" s="73" t="s">
        <v>415</v>
      </c>
      <c r="Y280" s="73" t="s">
        <v>415</v>
      </c>
      <c r="Z280" s="73" t="s">
        <v>415</v>
      </c>
      <c r="AA280" s="73" t="s">
        <v>415</v>
      </c>
      <c r="AB280" s="73" t="s">
        <v>415</v>
      </c>
      <c r="AC280" s="83">
        <f t="shared" ref="AC280" si="774">SUM(N280:P280)</f>
        <v>0.5</v>
      </c>
      <c r="AD280" s="73">
        <f t="shared" ref="AD280" si="775">SUM(N281:P281)</f>
        <v>1</v>
      </c>
      <c r="AE280" s="84">
        <f t="shared" ref="AE280" si="776">SUM(N281:P281)/SUM(N280:P280)</f>
        <v>2</v>
      </c>
      <c r="AF280" s="112" t="s">
        <v>592</v>
      </c>
      <c r="AG280" s="112" t="s">
        <v>592</v>
      </c>
      <c r="AH280" s="112" t="s">
        <v>592</v>
      </c>
      <c r="AI280" s="73" t="s">
        <v>415</v>
      </c>
      <c r="AJ280" s="73" t="s">
        <v>415</v>
      </c>
      <c r="AK280" s="73" t="s">
        <v>415</v>
      </c>
      <c r="AL280" s="73">
        <f>SUM(H280:S280)</f>
        <v>1</v>
      </c>
      <c r="AM280" s="73">
        <f>SUM(H281:S281)</f>
        <v>1</v>
      </c>
      <c r="AN280" s="72">
        <f>+AM280/AL280</f>
        <v>1</v>
      </c>
    </row>
    <row r="281" spans="1:40" s="30" customFormat="1" ht="44.25" customHeight="1" x14ac:dyDescent="0.3">
      <c r="A281" s="103"/>
      <c r="B281" s="111"/>
      <c r="C281" s="74"/>
      <c r="D281" s="74"/>
      <c r="E281" s="103"/>
      <c r="F281" s="75"/>
      <c r="G281" s="37" t="s">
        <v>107</v>
      </c>
      <c r="H281" s="117">
        <v>0</v>
      </c>
      <c r="I281" s="117">
        <v>0</v>
      </c>
      <c r="J281" s="117">
        <v>0</v>
      </c>
      <c r="K281" s="117">
        <v>0</v>
      </c>
      <c r="L281" s="117">
        <v>0</v>
      </c>
      <c r="M281" s="117">
        <v>0</v>
      </c>
      <c r="N281" s="38">
        <v>0</v>
      </c>
      <c r="O281" s="38">
        <v>1</v>
      </c>
      <c r="P281" s="38">
        <v>0</v>
      </c>
      <c r="Q281" s="38">
        <v>0</v>
      </c>
      <c r="R281" s="38">
        <v>0</v>
      </c>
      <c r="S281" s="38">
        <v>0</v>
      </c>
      <c r="T281" s="49">
        <f t="shared" si="773"/>
        <v>1</v>
      </c>
      <c r="U281" s="74"/>
      <c r="V281" s="74"/>
      <c r="W281" s="73"/>
      <c r="X281" s="73"/>
      <c r="Y281" s="73"/>
      <c r="Z281" s="73"/>
      <c r="AA281" s="73"/>
      <c r="AB281" s="73"/>
      <c r="AC281" s="83"/>
      <c r="AD281" s="73"/>
      <c r="AE281" s="84"/>
      <c r="AF281" s="112"/>
      <c r="AG281" s="112"/>
      <c r="AH281" s="112"/>
      <c r="AI281" s="73"/>
      <c r="AJ281" s="73"/>
      <c r="AK281" s="73"/>
      <c r="AL281" s="73"/>
      <c r="AM281" s="73"/>
      <c r="AN281" s="72"/>
    </row>
    <row r="282" spans="1:40" s="30" customFormat="1" ht="44.25" customHeight="1" x14ac:dyDescent="0.3">
      <c r="A282" s="103"/>
      <c r="B282" s="111"/>
      <c r="C282" s="74"/>
      <c r="D282" s="74"/>
      <c r="E282" s="103"/>
      <c r="F282" s="75"/>
      <c r="G282" s="37" t="s">
        <v>108</v>
      </c>
      <c r="H282" s="126">
        <v>0</v>
      </c>
      <c r="I282" s="126">
        <v>0</v>
      </c>
      <c r="J282" s="126">
        <v>0</v>
      </c>
      <c r="K282" s="126">
        <v>0</v>
      </c>
      <c r="L282" s="126">
        <v>0</v>
      </c>
      <c r="M282" s="126">
        <v>0</v>
      </c>
      <c r="N282" s="126">
        <v>0</v>
      </c>
      <c r="O282" s="126">
        <f t="shared" ref="O282:S282" si="777">+O281/O280</f>
        <v>4</v>
      </c>
      <c r="P282" s="126">
        <f t="shared" si="777"/>
        <v>0</v>
      </c>
      <c r="Q282" s="126">
        <f t="shared" si="777"/>
        <v>0</v>
      </c>
      <c r="R282" s="126">
        <f t="shared" si="777"/>
        <v>0</v>
      </c>
      <c r="S282" s="126">
        <v>0</v>
      </c>
      <c r="T282" s="127">
        <f>+T281/T280</f>
        <v>1</v>
      </c>
      <c r="U282" s="74"/>
      <c r="V282" s="74"/>
      <c r="W282" s="73"/>
      <c r="X282" s="73"/>
      <c r="Y282" s="73"/>
      <c r="Z282" s="73"/>
      <c r="AA282" s="73"/>
      <c r="AB282" s="73"/>
      <c r="AC282" s="83"/>
      <c r="AD282" s="73"/>
      <c r="AE282" s="84"/>
      <c r="AF282" s="112"/>
      <c r="AG282" s="112"/>
      <c r="AH282" s="112"/>
      <c r="AI282" s="73"/>
      <c r="AJ282" s="73"/>
      <c r="AK282" s="73"/>
      <c r="AL282" s="73"/>
      <c r="AM282" s="73"/>
      <c r="AN282" s="72"/>
    </row>
    <row r="283" spans="1:40" s="30" customFormat="1" ht="44.25" customHeight="1" x14ac:dyDescent="0.3">
      <c r="A283" s="103"/>
      <c r="B283" s="111"/>
      <c r="C283" s="74"/>
      <c r="D283" s="74"/>
      <c r="E283" s="103"/>
      <c r="F283" s="75"/>
      <c r="G283" s="37" t="s">
        <v>109</v>
      </c>
      <c r="H283" s="38" t="s">
        <v>416</v>
      </c>
      <c r="I283" s="38" t="s">
        <v>416</v>
      </c>
      <c r="J283" s="38" t="s">
        <v>416</v>
      </c>
      <c r="K283" s="38" t="s">
        <v>416</v>
      </c>
      <c r="L283" s="38" t="s">
        <v>416</v>
      </c>
      <c r="M283" s="38" t="s">
        <v>416</v>
      </c>
      <c r="N283" s="120" t="s">
        <v>110</v>
      </c>
      <c r="O283" s="121" t="s">
        <v>454</v>
      </c>
      <c r="P283" s="121" t="s">
        <v>455</v>
      </c>
      <c r="Q283" s="121" t="s">
        <v>456</v>
      </c>
      <c r="R283" s="121" t="s">
        <v>457</v>
      </c>
      <c r="S283" s="120" t="s">
        <v>110</v>
      </c>
      <c r="T283" s="49" t="s">
        <v>110</v>
      </c>
      <c r="U283" s="74"/>
      <c r="V283" s="74"/>
      <c r="W283" s="73"/>
      <c r="X283" s="73"/>
      <c r="Y283" s="73"/>
      <c r="Z283" s="73"/>
      <c r="AA283" s="73"/>
      <c r="AB283" s="73"/>
      <c r="AC283" s="83"/>
      <c r="AD283" s="73"/>
      <c r="AE283" s="84"/>
      <c r="AF283" s="112"/>
      <c r="AG283" s="112"/>
      <c r="AH283" s="112"/>
      <c r="AI283" s="73"/>
      <c r="AJ283" s="73"/>
      <c r="AK283" s="73"/>
      <c r="AL283" s="73"/>
      <c r="AM283" s="73"/>
      <c r="AN283" s="72"/>
    </row>
    <row r="284" spans="1:40" s="30" customFormat="1" ht="44.25" customHeight="1" x14ac:dyDescent="0.3">
      <c r="A284" s="103" t="s">
        <v>183</v>
      </c>
      <c r="B284" s="111" t="s">
        <v>439</v>
      </c>
      <c r="C284" s="74" t="s">
        <v>28</v>
      </c>
      <c r="D284" s="74">
        <v>72</v>
      </c>
      <c r="E284" s="103" t="s">
        <v>458</v>
      </c>
      <c r="F284" s="75" t="s">
        <v>28</v>
      </c>
      <c r="G284" s="37" t="s">
        <v>106</v>
      </c>
      <c r="H284" s="126">
        <v>0</v>
      </c>
      <c r="I284" s="126">
        <v>0</v>
      </c>
      <c r="J284" s="126">
        <v>0</v>
      </c>
      <c r="K284" s="126">
        <v>0</v>
      </c>
      <c r="L284" s="126">
        <v>0</v>
      </c>
      <c r="M284" s="126">
        <v>0</v>
      </c>
      <c r="N284" s="133">
        <v>0</v>
      </c>
      <c r="O284" s="133">
        <v>0</v>
      </c>
      <c r="P284" s="133">
        <v>0</v>
      </c>
      <c r="Q284" s="134">
        <v>0</v>
      </c>
      <c r="R284" s="133">
        <v>0.6</v>
      </c>
      <c r="S284" s="134">
        <v>0.4</v>
      </c>
      <c r="T284" s="127">
        <f t="shared" ref="T284:T285" si="778">SUM(H284:S284)</f>
        <v>1</v>
      </c>
      <c r="U284" s="74" t="s">
        <v>459</v>
      </c>
      <c r="V284" s="74" t="s">
        <v>460</v>
      </c>
      <c r="W284" s="73" t="s">
        <v>415</v>
      </c>
      <c r="X284" s="73" t="s">
        <v>415</v>
      </c>
      <c r="Y284" s="73" t="s">
        <v>415</v>
      </c>
      <c r="Z284" s="73" t="s">
        <v>415</v>
      </c>
      <c r="AA284" s="73" t="s">
        <v>415</v>
      </c>
      <c r="AB284" s="73" t="s">
        <v>415</v>
      </c>
      <c r="AC284" s="112" t="s">
        <v>147</v>
      </c>
      <c r="AD284" s="112" t="s">
        <v>147</v>
      </c>
      <c r="AE284" s="112" t="s">
        <v>147</v>
      </c>
      <c r="AF284" s="83">
        <f t="shared" ref="AF284" si="779">SUM(Q284:S284)</f>
        <v>1</v>
      </c>
      <c r="AG284" s="73">
        <f t="shared" ref="AG284" si="780">SUM(Q285:S285)</f>
        <v>0.8</v>
      </c>
      <c r="AH284" s="84">
        <f t="shared" ref="AH284" si="781">SUM(Q285:S285)/SUM(Q284:S284)</f>
        <v>0.8</v>
      </c>
      <c r="AI284" s="73" t="s">
        <v>415</v>
      </c>
      <c r="AJ284" s="73" t="s">
        <v>415</v>
      </c>
      <c r="AK284" s="73" t="s">
        <v>415</v>
      </c>
      <c r="AL284" s="73">
        <f>SUM(H284:S284)</f>
        <v>1</v>
      </c>
      <c r="AM284" s="73">
        <f>SUM(H285:S285)</f>
        <v>0.8</v>
      </c>
      <c r="AN284" s="72">
        <f>+AM284/AL284</f>
        <v>0.8</v>
      </c>
    </row>
    <row r="285" spans="1:40" s="30" customFormat="1" ht="44.25" customHeight="1" x14ac:dyDescent="0.3">
      <c r="A285" s="103"/>
      <c r="B285" s="111"/>
      <c r="C285" s="74"/>
      <c r="D285" s="74"/>
      <c r="E285" s="103"/>
      <c r="F285" s="75"/>
      <c r="G285" s="37" t="s">
        <v>107</v>
      </c>
      <c r="H285" s="117">
        <v>0</v>
      </c>
      <c r="I285" s="117">
        <v>0</v>
      </c>
      <c r="J285" s="117">
        <v>0</v>
      </c>
      <c r="K285" s="117">
        <v>0</v>
      </c>
      <c r="L285" s="117">
        <v>0</v>
      </c>
      <c r="M285" s="117">
        <v>0</v>
      </c>
      <c r="N285" s="38">
        <v>0</v>
      </c>
      <c r="O285" s="38">
        <v>0</v>
      </c>
      <c r="P285" s="38">
        <v>0</v>
      </c>
      <c r="Q285" s="38">
        <v>0</v>
      </c>
      <c r="R285" s="38">
        <v>0.5</v>
      </c>
      <c r="S285" s="38">
        <v>0.3</v>
      </c>
      <c r="T285" s="49">
        <f t="shared" si="778"/>
        <v>0.8</v>
      </c>
      <c r="U285" s="74"/>
      <c r="V285" s="74"/>
      <c r="W285" s="73"/>
      <c r="X285" s="73"/>
      <c r="Y285" s="73"/>
      <c r="Z285" s="73"/>
      <c r="AA285" s="73"/>
      <c r="AB285" s="73"/>
      <c r="AC285" s="112"/>
      <c r="AD285" s="112"/>
      <c r="AE285" s="112"/>
      <c r="AF285" s="83"/>
      <c r="AG285" s="73"/>
      <c r="AH285" s="84"/>
      <c r="AI285" s="73"/>
      <c r="AJ285" s="73"/>
      <c r="AK285" s="73"/>
      <c r="AL285" s="73"/>
      <c r="AM285" s="73"/>
      <c r="AN285" s="72"/>
    </row>
    <row r="286" spans="1:40" s="30" customFormat="1" ht="44.25" customHeight="1" x14ac:dyDescent="0.3">
      <c r="A286" s="103"/>
      <c r="B286" s="111"/>
      <c r="C286" s="74"/>
      <c r="D286" s="74"/>
      <c r="E286" s="103"/>
      <c r="F286" s="75"/>
      <c r="G286" s="37" t="s">
        <v>108</v>
      </c>
      <c r="H286" s="126">
        <v>0</v>
      </c>
      <c r="I286" s="126">
        <v>0</v>
      </c>
      <c r="J286" s="126">
        <v>0</v>
      </c>
      <c r="K286" s="126">
        <v>0</v>
      </c>
      <c r="L286" s="126">
        <v>0</v>
      </c>
      <c r="M286" s="126">
        <v>0</v>
      </c>
      <c r="N286" s="126">
        <v>0</v>
      </c>
      <c r="O286" s="126">
        <v>0</v>
      </c>
      <c r="P286" s="126">
        <v>0</v>
      </c>
      <c r="Q286" s="126">
        <v>0</v>
      </c>
      <c r="R286" s="126">
        <f t="shared" ref="N286:S286" si="782">+R285/R284</f>
        <v>0.83333333333333337</v>
      </c>
      <c r="S286" s="126">
        <f t="shared" si="782"/>
        <v>0.74999999999999989</v>
      </c>
      <c r="T286" s="127">
        <f>+T285/T284</f>
        <v>0.8</v>
      </c>
      <c r="U286" s="74"/>
      <c r="V286" s="74"/>
      <c r="W286" s="73"/>
      <c r="X286" s="73"/>
      <c r="Y286" s="73"/>
      <c r="Z286" s="73"/>
      <c r="AA286" s="73"/>
      <c r="AB286" s="73"/>
      <c r="AC286" s="112"/>
      <c r="AD286" s="112"/>
      <c r="AE286" s="112"/>
      <c r="AF286" s="83"/>
      <c r="AG286" s="73"/>
      <c r="AH286" s="84"/>
      <c r="AI286" s="73"/>
      <c r="AJ286" s="73"/>
      <c r="AK286" s="73"/>
      <c r="AL286" s="73"/>
      <c r="AM286" s="73"/>
      <c r="AN286" s="72"/>
    </row>
    <row r="287" spans="1:40" s="30" customFormat="1" ht="44.25" customHeight="1" x14ac:dyDescent="0.3">
      <c r="A287" s="103"/>
      <c r="B287" s="111"/>
      <c r="C287" s="74"/>
      <c r="D287" s="74"/>
      <c r="E287" s="103"/>
      <c r="F287" s="75"/>
      <c r="G287" s="37" t="s">
        <v>109</v>
      </c>
      <c r="H287" s="38" t="s">
        <v>416</v>
      </c>
      <c r="I287" s="38" t="s">
        <v>416</v>
      </c>
      <c r="J287" s="38" t="s">
        <v>416</v>
      </c>
      <c r="K287" s="38" t="s">
        <v>416</v>
      </c>
      <c r="L287" s="38" t="s">
        <v>416</v>
      </c>
      <c r="M287" s="38" t="s">
        <v>416</v>
      </c>
      <c r="N287" s="120" t="s">
        <v>110</v>
      </c>
      <c r="O287" s="120" t="s">
        <v>110</v>
      </c>
      <c r="P287" s="120" t="s">
        <v>110</v>
      </c>
      <c r="Q287" s="120" t="s">
        <v>110</v>
      </c>
      <c r="R287" s="121" t="s">
        <v>461</v>
      </c>
      <c r="S287" s="121" t="s">
        <v>462</v>
      </c>
      <c r="T287" s="49" t="s">
        <v>110</v>
      </c>
      <c r="U287" s="74"/>
      <c r="V287" s="74"/>
      <c r="W287" s="73"/>
      <c r="X287" s="73"/>
      <c r="Y287" s="73"/>
      <c r="Z287" s="73"/>
      <c r="AA287" s="73"/>
      <c r="AB287" s="73"/>
      <c r="AC287" s="112"/>
      <c r="AD287" s="112"/>
      <c r="AE287" s="112"/>
      <c r="AF287" s="83"/>
      <c r="AG287" s="73"/>
      <c r="AH287" s="84"/>
      <c r="AI287" s="73"/>
      <c r="AJ287" s="73"/>
      <c r="AK287" s="73"/>
      <c r="AL287" s="73"/>
      <c r="AM287" s="73"/>
      <c r="AN287" s="72"/>
    </row>
    <row r="288" spans="1:40" s="30" customFormat="1" ht="44.25" customHeight="1" x14ac:dyDescent="0.3">
      <c r="A288" s="103" t="s">
        <v>183</v>
      </c>
      <c r="B288" s="111" t="s">
        <v>439</v>
      </c>
      <c r="C288" s="74" t="s">
        <v>28</v>
      </c>
      <c r="D288" s="74">
        <v>73</v>
      </c>
      <c r="E288" s="103" t="s">
        <v>463</v>
      </c>
      <c r="F288" s="75" t="s">
        <v>28</v>
      </c>
      <c r="G288" s="37" t="s">
        <v>106</v>
      </c>
      <c r="H288" s="126">
        <v>0</v>
      </c>
      <c r="I288" s="126">
        <v>0</v>
      </c>
      <c r="J288" s="126">
        <v>0</v>
      </c>
      <c r="K288" s="126">
        <v>0</v>
      </c>
      <c r="L288" s="126">
        <v>0</v>
      </c>
      <c r="M288" s="126">
        <v>0</v>
      </c>
      <c r="N288" s="133">
        <v>0</v>
      </c>
      <c r="O288" s="133">
        <v>0</v>
      </c>
      <c r="P288" s="133">
        <v>0</v>
      </c>
      <c r="Q288" s="133">
        <v>0</v>
      </c>
      <c r="R288" s="133">
        <v>1</v>
      </c>
      <c r="S288" s="133">
        <v>0</v>
      </c>
      <c r="T288" s="127">
        <f t="shared" ref="T288:T289" si="783">SUM(H288:S288)</f>
        <v>1</v>
      </c>
      <c r="U288" s="74" t="s">
        <v>459</v>
      </c>
      <c r="V288" s="74" t="s">
        <v>464</v>
      </c>
      <c r="W288" s="73" t="s">
        <v>415</v>
      </c>
      <c r="X288" s="73" t="s">
        <v>415</v>
      </c>
      <c r="Y288" s="73" t="s">
        <v>415</v>
      </c>
      <c r="Z288" s="73" t="s">
        <v>415</v>
      </c>
      <c r="AA288" s="73" t="s">
        <v>415</v>
      </c>
      <c r="AB288" s="73" t="s">
        <v>415</v>
      </c>
      <c r="AC288" s="112" t="s">
        <v>147</v>
      </c>
      <c r="AD288" s="112" t="s">
        <v>147</v>
      </c>
      <c r="AE288" s="112" t="s">
        <v>147</v>
      </c>
      <c r="AF288" s="83">
        <f t="shared" ref="AF288" si="784">SUM(Q288:S288)</f>
        <v>1</v>
      </c>
      <c r="AG288" s="73">
        <f t="shared" ref="AG288" si="785">SUM(Q289:S289)</f>
        <v>0.8</v>
      </c>
      <c r="AH288" s="84">
        <f t="shared" ref="AH288" si="786">SUM(Q289:S289)/SUM(Q288:S288)</f>
        <v>0.8</v>
      </c>
      <c r="AI288" s="73" t="s">
        <v>415</v>
      </c>
      <c r="AJ288" s="73" t="s">
        <v>415</v>
      </c>
      <c r="AK288" s="73" t="s">
        <v>415</v>
      </c>
      <c r="AL288" s="73">
        <f>SUM(H288:S288)</f>
        <v>1</v>
      </c>
      <c r="AM288" s="73">
        <f>SUM(H289:S289)</f>
        <v>0.8</v>
      </c>
      <c r="AN288" s="72">
        <f>+AM288/AL288</f>
        <v>0.8</v>
      </c>
    </row>
    <row r="289" spans="1:40" s="30" customFormat="1" ht="44.25" customHeight="1" x14ac:dyDescent="0.3">
      <c r="A289" s="103"/>
      <c r="B289" s="111"/>
      <c r="C289" s="74"/>
      <c r="D289" s="74"/>
      <c r="E289" s="103"/>
      <c r="F289" s="75"/>
      <c r="G289" s="37" t="s">
        <v>107</v>
      </c>
      <c r="H289" s="117">
        <v>0</v>
      </c>
      <c r="I289" s="117">
        <v>0</v>
      </c>
      <c r="J289" s="117">
        <v>0</v>
      </c>
      <c r="K289" s="117">
        <v>0</v>
      </c>
      <c r="L289" s="117">
        <v>0</v>
      </c>
      <c r="M289" s="117">
        <v>0</v>
      </c>
      <c r="N289" s="38">
        <v>0</v>
      </c>
      <c r="O289" s="38">
        <v>0</v>
      </c>
      <c r="P289" s="38">
        <v>0</v>
      </c>
      <c r="Q289" s="38">
        <v>0</v>
      </c>
      <c r="R289" s="38">
        <v>0.8</v>
      </c>
      <c r="S289" s="38">
        <v>0</v>
      </c>
      <c r="T289" s="49">
        <f t="shared" si="783"/>
        <v>0.8</v>
      </c>
      <c r="U289" s="74"/>
      <c r="V289" s="74"/>
      <c r="W289" s="73"/>
      <c r="X289" s="73"/>
      <c r="Y289" s="73"/>
      <c r="Z289" s="73"/>
      <c r="AA289" s="73"/>
      <c r="AB289" s="73"/>
      <c r="AC289" s="112"/>
      <c r="AD289" s="112"/>
      <c r="AE289" s="112"/>
      <c r="AF289" s="83"/>
      <c r="AG289" s="73"/>
      <c r="AH289" s="84"/>
      <c r="AI289" s="73"/>
      <c r="AJ289" s="73"/>
      <c r="AK289" s="73"/>
      <c r="AL289" s="73"/>
      <c r="AM289" s="73"/>
      <c r="AN289" s="72"/>
    </row>
    <row r="290" spans="1:40" s="30" customFormat="1" ht="44.25" customHeight="1" x14ac:dyDescent="0.3">
      <c r="A290" s="103"/>
      <c r="B290" s="111"/>
      <c r="C290" s="74"/>
      <c r="D290" s="74"/>
      <c r="E290" s="103"/>
      <c r="F290" s="75"/>
      <c r="G290" s="37" t="s">
        <v>108</v>
      </c>
      <c r="H290" s="126">
        <v>0</v>
      </c>
      <c r="I290" s="126">
        <v>0</v>
      </c>
      <c r="J290" s="126">
        <v>0</v>
      </c>
      <c r="K290" s="126">
        <v>0</v>
      </c>
      <c r="L290" s="126">
        <v>0</v>
      </c>
      <c r="M290" s="126">
        <v>0</v>
      </c>
      <c r="N290" s="126">
        <v>0</v>
      </c>
      <c r="O290" s="126">
        <v>0</v>
      </c>
      <c r="P290" s="126">
        <v>0</v>
      </c>
      <c r="Q290" s="126">
        <v>0</v>
      </c>
      <c r="R290" s="126">
        <f t="shared" ref="N290:S290" si="787">+R289/R288</f>
        <v>0.8</v>
      </c>
      <c r="S290" s="126">
        <v>0</v>
      </c>
      <c r="T290" s="127">
        <f>+T289/T288</f>
        <v>0.8</v>
      </c>
      <c r="U290" s="74"/>
      <c r="V290" s="74"/>
      <c r="W290" s="73"/>
      <c r="X290" s="73"/>
      <c r="Y290" s="73"/>
      <c r="Z290" s="73"/>
      <c r="AA290" s="73"/>
      <c r="AB290" s="73"/>
      <c r="AC290" s="112"/>
      <c r="AD290" s="112"/>
      <c r="AE290" s="112"/>
      <c r="AF290" s="83"/>
      <c r="AG290" s="73"/>
      <c r="AH290" s="84"/>
      <c r="AI290" s="73"/>
      <c r="AJ290" s="73"/>
      <c r="AK290" s="73"/>
      <c r="AL290" s="73"/>
      <c r="AM290" s="73"/>
      <c r="AN290" s="72"/>
    </row>
    <row r="291" spans="1:40" s="30" customFormat="1" ht="44.25" customHeight="1" x14ac:dyDescent="0.3">
      <c r="A291" s="103"/>
      <c r="B291" s="111"/>
      <c r="C291" s="74"/>
      <c r="D291" s="74"/>
      <c r="E291" s="103"/>
      <c r="F291" s="75"/>
      <c r="G291" s="37" t="s">
        <v>109</v>
      </c>
      <c r="H291" s="38" t="s">
        <v>416</v>
      </c>
      <c r="I291" s="38" t="s">
        <v>416</v>
      </c>
      <c r="J291" s="38" t="s">
        <v>416</v>
      </c>
      <c r="K291" s="38" t="s">
        <v>416</v>
      </c>
      <c r="L291" s="38" t="s">
        <v>416</v>
      </c>
      <c r="M291" s="38" t="s">
        <v>416</v>
      </c>
      <c r="N291" s="120" t="s">
        <v>110</v>
      </c>
      <c r="O291" s="120" t="s">
        <v>110</v>
      </c>
      <c r="P291" s="120" t="s">
        <v>110</v>
      </c>
      <c r="Q291" s="120" t="s">
        <v>110</v>
      </c>
      <c r="R291" s="121" t="s">
        <v>461</v>
      </c>
      <c r="S291" s="120" t="s">
        <v>110</v>
      </c>
      <c r="T291" s="49" t="s">
        <v>110</v>
      </c>
      <c r="U291" s="74"/>
      <c r="V291" s="74"/>
      <c r="W291" s="73"/>
      <c r="X291" s="73"/>
      <c r="Y291" s="73"/>
      <c r="Z291" s="73"/>
      <c r="AA291" s="73"/>
      <c r="AB291" s="73"/>
      <c r="AC291" s="112"/>
      <c r="AD291" s="112"/>
      <c r="AE291" s="112"/>
      <c r="AF291" s="83"/>
      <c r="AG291" s="73"/>
      <c r="AH291" s="84"/>
      <c r="AI291" s="73"/>
      <c r="AJ291" s="73"/>
      <c r="AK291" s="73"/>
      <c r="AL291" s="73"/>
      <c r="AM291" s="73"/>
      <c r="AN291" s="72"/>
    </row>
    <row r="292" spans="1:40" s="30" customFormat="1" ht="44.25" customHeight="1" x14ac:dyDescent="0.3">
      <c r="A292" s="103" t="s">
        <v>183</v>
      </c>
      <c r="B292" s="111" t="s">
        <v>439</v>
      </c>
      <c r="C292" s="74" t="s">
        <v>28</v>
      </c>
      <c r="D292" s="74">
        <v>74</v>
      </c>
      <c r="E292" s="103" t="s">
        <v>465</v>
      </c>
      <c r="F292" s="75" t="s">
        <v>28</v>
      </c>
      <c r="G292" s="37" t="s">
        <v>106</v>
      </c>
      <c r="H292" s="126">
        <v>0</v>
      </c>
      <c r="I292" s="126">
        <v>0</v>
      </c>
      <c r="J292" s="126">
        <v>0</v>
      </c>
      <c r="K292" s="126">
        <v>0</v>
      </c>
      <c r="L292" s="126">
        <v>0</v>
      </c>
      <c r="M292" s="126">
        <v>0</v>
      </c>
      <c r="N292" s="134">
        <v>0.3</v>
      </c>
      <c r="O292" s="133">
        <v>0</v>
      </c>
      <c r="P292" s="133">
        <v>0</v>
      </c>
      <c r="Q292" s="133">
        <v>0</v>
      </c>
      <c r="R292" s="133">
        <v>0.3</v>
      </c>
      <c r="S292" s="133">
        <v>0.4</v>
      </c>
      <c r="T292" s="127">
        <f t="shared" ref="T292:T293" si="788">SUM(H292:S292)</f>
        <v>1</v>
      </c>
      <c r="U292" s="74" t="s">
        <v>466</v>
      </c>
      <c r="V292" s="74" t="s">
        <v>467</v>
      </c>
      <c r="W292" s="73" t="s">
        <v>415</v>
      </c>
      <c r="X292" s="73" t="s">
        <v>415</v>
      </c>
      <c r="Y292" s="73" t="s">
        <v>415</v>
      </c>
      <c r="Z292" s="73" t="s">
        <v>415</v>
      </c>
      <c r="AA292" s="73" t="s">
        <v>415</v>
      </c>
      <c r="AB292" s="73" t="s">
        <v>415</v>
      </c>
      <c r="AC292" s="83">
        <f t="shared" ref="AC292" si="789">SUM(N292:P292)</f>
        <v>0.3</v>
      </c>
      <c r="AD292" s="73">
        <f t="shared" ref="AD292" si="790">SUM(N293:P293)</f>
        <v>0.3</v>
      </c>
      <c r="AE292" s="84">
        <f t="shared" ref="AE292" si="791">SUM(N293:P293)/SUM(N292:P292)</f>
        <v>1</v>
      </c>
      <c r="AF292" s="83">
        <f t="shared" ref="AF292" si="792">SUM(Q292:S292)</f>
        <v>0.7</v>
      </c>
      <c r="AG292" s="73">
        <f t="shared" ref="AG292" si="793">SUM(Q293:S293)</f>
        <v>0.7</v>
      </c>
      <c r="AH292" s="84">
        <f t="shared" ref="AH292" si="794">SUM(Q293:S293)/SUM(Q292:S292)</f>
        <v>1</v>
      </c>
      <c r="AI292" s="73" t="s">
        <v>415</v>
      </c>
      <c r="AJ292" s="73" t="s">
        <v>415</v>
      </c>
      <c r="AK292" s="73" t="s">
        <v>415</v>
      </c>
      <c r="AL292" s="73">
        <f>SUM(H292:S292)</f>
        <v>1</v>
      </c>
      <c r="AM292" s="73">
        <f>SUM(H293:S293)</f>
        <v>1</v>
      </c>
      <c r="AN292" s="72">
        <f>+AM292/AL292</f>
        <v>1</v>
      </c>
    </row>
    <row r="293" spans="1:40" s="30" customFormat="1" ht="44.25" customHeight="1" x14ac:dyDescent="0.3">
      <c r="A293" s="103"/>
      <c r="B293" s="111"/>
      <c r="C293" s="74"/>
      <c r="D293" s="74"/>
      <c r="E293" s="103"/>
      <c r="F293" s="75"/>
      <c r="G293" s="37" t="s">
        <v>107</v>
      </c>
      <c r="H293" s="117">
        <v>0</v>
      </c>
      <c r="I293" s="117">
        <v>0</v>
      </c>
      <c r="J293" s="117">
        <v>0</v>
      </c>
      <c r="K293" s="117">
        <v>0</v>
      </c>
      <c r="L293" s="117">
        <v>0</v>
      </c>
      <c r="M293" s="117">
        <v>0</v>
      </c>
      <c r="N293" s="38">
        <v>0.3</v>
      </c>
      <c r="O293" s="38">
        <v>0</v>
      </c>
      <c r="P293" s="38">
        <v>0</v>
      </c>
      <c r="Q293" s="38">
        <v>0</v>
      </c>
      <c r="R293" s="38">
        <v>0.3</v>
      </c>
      <c r="S293" s="38">
        <v>0.4</v>
      </c>
      <c r="T293" s="49">
        <f t="shared" si="788"/>
        <v>1</v>
      </c>
      <c r="U293" s="74"/>
      <c r="V293" s="74"/>
      <c r="W293" s="73"/>
      <c r="X293" s="73"/>
      <c r="Y293" s="73"/>
      <c r="Z293" s="73"/>
      <c r="AA293" s="73"/>
      <c r="AB293" s="73"/>
      <c r="AC293" s="83"/>
      <c r="AD293" s="73"/>
      <c r="AE293" s="84"/>
      <c r="AF293" s="83"/>
      <c r="AG293" s="73"/>
      <c r="AH293" s="84"/>
      <c r="AI293" s="73"/>
      <c r="AJ293" s="73"/>
      <c r="AK293" s="73"/>
      <c r="AL293" s="73"/>
      <c r="AM293" s="73"/>
      <c r="AN293" s="72"/>
    </row>
    <row r="294" spans="1:40" s="30" customFormat="1" ht="44.25" customHeight="1" x14ac:dyDescent="0.3">
      <c r="A294" s="103"/>
      <c r="B294" s="111"/>
      <c r="C294" s="74"/>
      <c r="D294" s="74"/>
      <c r="E294" s="103"/>
      <c r="F294" s="75"/>
      <c r="G294" s="37" t="s">
        <v>108</v>
      </c>
      <c r="H294" s="126">
        <v>0</v>
      </c>
      <c r="I294" s="126">
        <v>0</v>
      </c>
      <c r="J294" s="126">
        <v>0</v>
      </c>
      <c r="K294" s="126">
        <v>0</v>
      </c>
      <c r="L294" s="126">
        <v>0</v>
      </c>
      <c r="M294" s="126">
        <v>0</v>
      </c>
      <c r="N294" s="126">
        <f t="shared" ref="N294:S294" si="795">+N293/N292</f>
        <v>1</v>
      </c>
      <c r="O294" s="126">
        <v>0</v>
      </c>
      <c r="P294" s="126">
        <v>0</v>
      </c>
      <c r="Q294" s="126">
        <v>0</v>
      </c>
      <c r="R294" s="126">
        <f t="shared" si="795"/>
        <v>1</v>
      </c>
      <c r="S294" s="126">
        <f t="shared" si="795"/>
        <v>1</v>
      </c>
      <c r="T294" s="127">
        <f>+T293/T292</f>
        <v>1</v>
      </c>
      <c r="U294" s="74"/>
      <c r="V294" s="74"/>
      <c r="W294" s="73"/>
      <c r="X294" s="73"/>
      <c r="Y294" s="73"/>
      <c r="Z294" s="73"/>
      <c r="AA294" s="73"/>
      <c r="AB294" s="73"/>
      <c r="AC294" s="83"/>
      <c r="AD294" s="73"/>
      <c r="AE294" s="84"/>
      <c r="AF294" s="83"/>
      <c r="AG294" s="73"/>
      <c r="AH294" s="84"/>
      <c r="AI294" s="73"/>
      <c r="AJ294" s="73"/>
      <c r="AK294" s="73"/>
      <c r="AL294" s="73"/>
      <c r="AM294" s="73"/>
      <c r="AN294" s="72"/>
    </row>
    <row r="295" spans="1:40" s="30" customFormat="1" ht="44.25" customHeight="1" x14ac:dyDescent="0.3">
      <c r="A295" s="103"/>
      <c r="B295" s="111"/>
      <c r="C295" s="74"/>
      <c r="D295" s="74"/>
      <c r="E295" s="103"/>
      <c r="F295" s="75"/>
      <c r="G295" s="37" t="s">
        <v>109</v>
      </c>
      <c r="H295" s="38" t="s">
        <v>416</v>
      </c>
      <c r="I295" s="38" t="s">
        <v>416</v>
      </c>
      <c r="J295" s="38" t="s">
        <v>416</v>
      </c>
      <c r="K295" s="38" t="s">
        <v>416</v>
      </c>
      <c r="L295" s="38" t="s">
        <v>416</v>
      </c>
      <c r="M295" s="38" t="s">
        <v>416</v>
      </c>
      <c r="N295" s="121" t="s">
        <v>468</v>
      </c>
      <c r="O295" s="120" t="s">
        <v>110</v>
      </c>
      <c r="P295" s="120" t="s">
        <v>110</v>
      </c>
      <c r="Q295" s="120" t="s">
        <v>110</v>
      </c>
      <c r="R295" s="121" t="s">
        <v>468</v>
      </c>
      <c r="S295" s="121" t="s">
        <v>469</v>
      </c>
      <c r="T295" s="49" t="s">
        <v>110</v>
      </c>
      <c r="U295" s="74"/>
      <c r="V295" s="74"/>
      <c r="W295" s="73"/>
      <c r="X295" s="73"/>
      <c r="Y295" s="73"/>
      <c r="Z295" s="73"/>
      <c r="AA295" s="73"/>
      <c r="AB295" s="73"/>
      <c r="AC295" s="83"/>
      <c r="AD295" s="73"/>
      <c r="AE295" s="84"/>
      <c r="AF295" s="83"/>
      <c r="AG295" s="73"/>
      <c r="AH295" s="84"/>
      <c r="AI295" s="73"/>
      <c r="AJ295" s="73"/>
      <c r="AK295" s="73"/>
      <c r="AL295" s="73"/>
      <c r="AM295" s="73"/>
      <c r="AN295" s="72"/>
    </row>
    <row r="296" spans="1:40" s="30" customFormat="1" ht="44.25" customHeight="1" x14ac:dyDescent="0.3">
      <c r="A296" s="103" t="s">
        <v>183</v>
      </c>
      <c r="B296" s="111" t="s">
        <v>439</v>
      </c>
      <c r="C296" s="74" t="s">
        <v>28</v>
      </c>
      <c r="D296" s="74">
        <v>75</v>
      </c>
      <c r="E296" s="103" t="s">
        <v>470</v>
      </c>
      <c r="F296" s="75" t="s">
        <v>471</v>
      </c>
      <c r="G296" s="37" t="s">
        <v>106</v>
      </c>
      <c r="H296" s="126">
        <v>0</v>
      </c>
      <c r="I296" s="126">
        <v>0</v>
      </c>
      <c r="J296" s="126">
        <v>0</v>
      </c>
      <c r="K296" s="126">
        <v>0</v>
      </c>
      <c r="L296" s="126">
        <v>0</v>
      </c>
      <c r="M296" s="126">
        <v>0</v>
      </c>
      <c r="N296" s="133">
        <v>0.1</v>
      </c>
      <c r="O296" s="133">
        <v>0.1</v>
      </c>
      <c r="P296" s="133">
        <v>0.2</v>
      </c>
      <c r="Q296" s="133">
        <v>0.2</v>
      </c>
      <c r="R296" s="133">
        <v>0.2</v>
      </c>
      <c r="S296" s="133">
        <v>0.2</v>
      </c>
      <c r="T296" s="127">
        <f t="shared" ref="T296:T297" si="796">SUM(H296:S296)</f>
        <v>1</v>
      </c>
      <c r="U296" s="74" t="s">
        <v>472</v>
      </c>
      <c r="V296" s="74" t="s">
        <v>473</v>
      </c>
      <c r="W296" s="73" t="s">
        <v>415</v>
      </c>
      <c r="X296" s="73" t="s">
        <v>415</v>
      </c>
      <c r="Y296" s="73" t="s">
        <v>415</v>
      </c>
      <c r="Z296" s="73" t="s">
        <v>415</v>
      </c>
      <c r="AA296" s="73" t="s">
        <v>415</v>
      </c>
      <c r="AB296" s="73" t="s">
        <v>415</v>
      </c>
      <c r="AC296" s="83">
        <f t="shared" ref="AC296" si="797">SUM(N296:P296)</f>
        <v>0.4</v>
      </c>
      <c r="AD296" s="73">
        <f t="shared" ref="AD296" si="798">SUM(N297:P297)</f>
        <v>0.4</v>
      </c>
      <c r="AE296" s="84">
        <f t="shared" ref="AE296" si="799">SUM(N297:P297)/SUM(N296:P296)</f>
        <v>1</v>
      </c>
      <c r="AF296" s="83">
        <f t="shared" ref="AF296" si="800">SUM(Q296:S296)</f>
        <v>0.60000000000000009</v>
      </c>
      <c r="AG296" s="73">
        <f t="shared" ref="AG296" si="801">SUM(Q297:S297)</f>
        <v>0.60000000000000009</v>
      </c>
      <c r="AH296" s="84">
        <f t="shared" ref="AH296" si="802">SUM(Q297:S297)/SUM(Q296:S296)</f>
        <v>1</v>
      </c>
      <c r="AI296" s="73" t="s">
        <v>415</v>
      </c>
      <c r="AJ296" s="73" t="s">
        <v>415</v>
      </c>
      <c r="AK296" s="73" t="s">
        <v>415</v>
      </c>
      <c r="AL296" s="73">
        <f>SUM(H296:S296)</f>
        <v>1</v>
      </c>
      <c r="AM296" s="73">
        <f>SUM(H297:S297)</f>
        <v>1</v>
      </c>
      <c r="AN296" s="72">
        <f>+AM296/AL296</f>
        <v>1</v>
      </c>
    </row>
    <row r="297" spans="1:40" s="30" customFormat="1" ht="44.25" customHeight="1" x14ac:dyDescent="0.3">
      <c r="A297" s="103"/>
      <c r="B297" s="111"/>
      <c r="C297" s="74"/>
      <c r="D297" s="74"/>
      <c r="E297" s="103"/>
      <c r="F297" s="75"/>
      <c r="G297" s="37" t="s">
        <v>107</v>
      </c>
      <c r="H297" s="117">
        <v>0</v>
      </c>
      <c r="I297" s="117">
        <v>0</v>
      </c>
      <c r="J297" s="117">
        <v>0</v>
      </c>
      <c r="K297" s="117">
        <v>0</v>
      </c>
      <c r="L297" s="117">
        <v>0</v>
      </c>
      <c r="M297" s="117">
        <v>0</v>
      </c>
      <c r="N297" s="38">
        <v>0.1</v>
      </c>
      <c r="O297" s="38">
        <v>0.1</v>
      </c>
      <c r="P297" s="38">
        <v>0.2</v>
      </c>
      <c r="Q297" s="38">
        <v>0.2</v>
      </c>
      <c r="R297" s="38">
        <v>0.2</v>
      </c>
      <c r="S297" s="38">
        <v>0.2</v>
      </c>
      <c r="T297" s="49">
        <f t="shared" si="796"/>
        <v>1</v>
      </c>
      <c r="U297" s="74"/>
      <c r="V297" s="74"/>
      <c r="W297" s="73"/>
      <c r="X297" s="73"/>
      <c r="Y297" s="73"/>
      <c r="Z297" s="73"/>
      <c r="AA297" s="73"/>
      <c r="AB297" s="73"/>
      <c r="AC297" s="83"/>
      <c r="AD297" s="73"/>
      <c r="AE297" s="84"/>
      <c r="AF297" s="83"/>
      <c r="AG297" s="73"/>
      <c r="AH297" s="84"/>
      <c r="AI297" s="73"/>
      <c r="AJ297" s="73"/>
      <c r="AK297" s="73"/>
      <c r="AL297" s="73"/>
      <c r="AM297" s="73"/>
      <c r="AN297" s="72"/>
    </row>
    <row r="298" spans="1:40" s="30" customFormat="1" ht="44.25" customHeight="1" x14ac:dyDescent="0.3">
      <c r="A298" s="103"/>
      <c r="B298" s="111"/>
      <c r="C298" s="74"/>
      <c r="D298" s="74"/>
      <c r="E298" s="103"/>
      <c r="F298" s="75"/>
      <c r="G298" s="37" t="s">
        <v>108</v>
      </c>
      <c r="H298" s="126">
        <v>0</v>
      </c>
      <c r="I298" s="126">
        <v>0</v>
      </c>
      <c r="J298" s="126">
        <v>0</v>
      </c>
      <c r="K298" s="126">
        <v>0</v>
      </c>
      <c r="L298" s="126">
        <v>0</v>
      </c>
      <c r="M298" s="126">
        <v>0</v>
      </c>
      <c r="N298" s="126">
        <f t="shared" ref="N298:S298" si="803">+N297/N296</f>
        <v>1</v>
      </c>
      <c r="O298" s="126">
        <f t="shared" si="803"/>
        <v>1</v>
      </c>
      <c r="P298" s="126">
        <f t="shared" si="803"/>
        <v>1</v>
      </c>
      <c r="Q298" s="126">
        <f t="shared" si="803"/>
        <v>1</v>
      </c>
      <c r="R298" s="126">
        <f t="shared" si="803"/>
        <v>1</v>
      </c>
      <c r="S298" s="126">
        <f t="shared" si="803"/>
        <v>1</v>
      </c>
      <c r="T298" s="127">
        <f>+T297/T296</f>
        <v>1</v>
      </c>
      <c r="U298" s="74"/>
      <c r="V298" s="74"/>
      <c r="W298" s="73"/>
      <c r="X298" s="73"/>
      <c r="Y298" s="73"/>
      <c r="Z298" s="73"/>
      <c r="AA298" s="73"/>
      <c r="AB298" s="73"/>
      <c r="AC298" s="83"/>
      <c r="AD298" s="73"/>
      <c r="AE298" s="84"/>
      <c r="AF298" s="83"/>
      <c r="AG298" s="73"/>
      <c r="AH298" s="84"/>
      <c r="AI298" s="73"/>
      <c r="AJ298" s="73"/>
      <c r="AK298" s="73"/>
      <c r="AL298" s="73"/>
      <c r="AM298" s="73"/>
      <c r="AN298" s="72"/>
    </row>
    <row r="299" spans="1:40" s="30" customFormat="1" ht="44.25" customHeight="1" x14ac:dyDescent="0.3">
      <c r="A299" s="103"/>
      <c r="B299" s="111"/>
      <c r="C299" s="74"/>
      <c r="D299" s="74"/>
      <c r="E299" s="103"/>
      <c r="F299" s="75"/>
      <c r="G299" s="37" t="s">
        <v>109</v>
      </c>
      <c r="H299" s="38" t="s">
        <v>416</v>
      </c>
      <c r="I299" s="38" t="s">
        <v>416</v>
      </c>
      <c r="J299" s="38" t="s">
        <v>416</v>
      </c>
      <c r="K299" s="38" t="s">
        <v>416</v>
      </c>
      <c r="L299" s="38" t="s">
        <v>416</v>
      </c>
      <c r="M299" s="38" t="s">
        <v>416</v>
      </c>
      <c r="N299" s="120" t="s">
        <v>474</v>
      </c>
      <c r="O299" s="121" t="s">
        <v>475</v>
      </c>
      <c r="P299" s="121" t="s">
        <v>476</v>
      </c>
      <c r="Q299" s="121" t="s">
        <v>477</v>
      </c>
      <c r="R299" s="121" t="s">
        <v>477</v>
      </c>
      <c r="S299" s="121" t="s">
        <v>477</v>
      </c>
      <c r="T299" s="49" t="s">
        <v>110</v>
      </c>
      <c r="U299" s="74"/>
      <c r="V299" s="74"/>
      <c r="W299" s="73"/>
      <c r="X299" s="73"/>
      <c r="Y299" s="73"/>
      <c r="Z299" s="73"/>
      <c r="AA299" s="73"/>
      <c r="AB299" s="73"/>
      <c r="AC299" s="83"/>
      <c r="AD299" s="73"/>
      <c r="AE299" s="84"/>
      <c r="AF299" s="83"/>
      <c r="AG299" s="73"/>
      <c r="AH299" s="84"/>
      <c r="AI299" s="73"/>
      <c r="AJ299" s="73"/>
      <c r="AK299" s="73"/>
      <c r="AL299" s="73"/>
      <c r="AM299" s="73"/>
      <c r="AN299" s="72"/>
    </row>
    <row r="300" spans="1:40" s="30" customFormat="1" ht="44.25" customHeight="1" x14ac:dyDescent="0.3">
      <c r="A300" s="103" t="s">
        <v>183</v>
      </c>
      <c r="B300" s="111" t="s">
        <v>439</v>
      </c>
      <c r="C300" s="74" t="s">
        <v>28</v>
      </c>
      <c r="D300" s="74">
        <v>76</v>
      </c>
      <c r="E300" s="103" t="s">
        <v>478</v>
      </c>
      <c r="F300" s="75" t="s">
        <v>471</v>
      </c>
      <c r="G300" s="37" t="s">
        <v>106</v>
      </c>
      <c r="H300" s="126">
        <v>0</v>
      </c>
      <c r="I300" s="126">
        <v>0</v>
      </c>
      <c r="J300" s="126">
        <v>0</v>
      </c>
      <c r="K300" s="126">
        <v>0</v>
      </c>
      <c r="L300" s="126">
        <v>0</v>
      </c>
      <c r="M300" s="126">
        <v>0</v>
      </c>
      <c r="N300" s="133">
        <v>0.2</v>
      </c>
      <c r="O300" s="133">
        <v>0.2</v>
      </c>
      <c r="P300" s="133">
        <v>0.2</v>
      </c>
      <c r="Q300" s="133">
        <v>0.2</v>
      </c>
      <c r="R300" s="133">
        <v>0.2</v>
      </c>
      <c r="S300" s="133">
        <v>0</v>
      </c>
      <c r="T300" s="127">
        <f t="shared" ref="T300:T301" si="804">SUM(H300:S300)</f>
        <v>1</v>
      </c>
      <c r="U300" s="74" t="s">
        <v>479</v>
      </c>
      <c r="V300" s="74" t="s">
        <v>480</v>
      </c>
      <c r="W300" s="73" t="s">
        <v>415</v>
      </c>
      <c r="X300" s="73" t="s">
        <v>415</v>
      </c>
      <c r="Y300" s="73" t="s">
        <v>415</v>
      </c>
      <c r="Z300" s="73" t="s">
        <v>415</v>
      </c>
      <c r="AA300" s="73" t="s">
        <v>415</v>
      </c>
      <c r="AB300" s="73" t="s">
        <v>415</v>
      </c>
      <c r="AC300" s="83">
        <f t="shared" ref="AC300" si="805">SUM(N300:P300)</f>
        <v>0.60000000000000009</v>
      </c>
      <c r="AD300" s="73">
        <f t="shared" ref="AD300" si="806">SUM(N301:P301)</f>
        <v>0.60000000000000009</v>
      </c>
      <c r="AE300" s="84">
        <f t="shared" ref="AE300" si="807">SUM(N301:P301)/SUM(N300:P300)</f>
        <v>1</v>
      </c>
      <c r="AF300" s="83">
        <f t="shared" ref="AF300" si="808">SUM(Q300:S300)</f>
        <v>0.4</v>
      </c>
      <c r="AG300" s="73">
        <f t="shared" ref="AG300" si="809">SUM(Q301:S301)</f>
        <v>0.4</v>
      </c>
      <c r="AH300" s="84">
        <f t="shared" ref="AH300" si="810">SUM(Q301:S301)/SUM(Q300:S300)</f>
        <v>1</v>
      </c>
      <c r="AI300" s="73" t="s">
        <v>415</v>
      </c>
      <c r="AJ300" s="73" t="s">
        <v>415</v>
      </c>
      <c r="AK300" s="73" t="s">
        <v>415</v>
      </c>
      <c r="AL300" s="73">
        <f>SUM(H300:S300)</f>
        <v>1</v>
      </c>
      <c r="AM300" s="73">
        <f>SUM(H301:S301)</f>
        <v>1</v>
      </c>
      <c r="AN300" s="72">
        <f>+AM300/AL300</f>
        <v>1</v>
      </c>
    </row>
    <row r="301" spans="1:40" s="30" customFormat="1" ht="44.25" customHeight="1" x14ac:dyDescent="0.3">
      <c r="A301" s="103"/>
      <c r="B301" s="111"/>
      <c r="C301" s="74"/>
      <c r="D301" s="74"/>
      <c r="E301" s="103"/>
      <c r="F301" s="75"/>
      <c r="G301" s="37" t="s">
        <v>107</v>
      </c>
      <c r="H301" s="117">
        <v>0</v>
      </c>
      <c r="I301" s="117">
        <v>0</v>
      </c>
      <c r="J301" s="117">
        <v>0</v>
      </c>
      <c r="K301" s="117">
        <v>0</v>
      </c>
      <c r="L301" s="117">
        <v>0</v>
      </c>
      <c r="M301" s="117">
        <v>0</v>
      </c>
      <c r="N301" s="38">
        <v>0.2</v>
      </c>
      <c r="O301" s="38">
        <v>0.2</v>
      </c>
      <c r="P301" s="38">
        <v>0.2</v>
      </c>
      <c r="Q301" s="38">
        <v>0.2</v>
      </c>
      <c r="R301" s="38">
        <v>0.2</v>
      </c>
      <c r="S301" s="38">
        <v>0</v>
      </c>
      <c r="T301" s="49">
        <f t="shared" si="804"/>
        <v>1</v>
      </c>
      <c r="U301" s="74"/>
      <c r="V301" s="74"/>
      <c r="W301" s="73"/>
      <c r="X301" s="73"/>
      <c r="Y301" s="73"/>
      <c r="Z301" s="73"/>
      <c r="AA301" s="73"/>
      <c r="AB301" s="73"/>
      <c r="AC301" s="83"/>
      <c r="AD301" s="73"/>
      <c r="AE301" s="84"/>
      <c r="AF301" s="83"/>
      <c r="AG301" s="73"/>
      <c r="AH301" s="84"/>
      <c r="AI301" s="73"/>
      <c r="AJ301" s="73"/>
      <c r="AK301" s="73"/>
      <c r="AL301" s="73"/>
      <c r="AM301" s="73"/>
      <c r="AN301" s="72"/>
    </row>
    <row r="302" spans="1:40" s="30" customFormat="1" ht="44.25" customHeight="1" x14ac:dyDescent="0.3">
      <c r="A302" s="103"/>
      <c r="B302" s="111"/>
      <c r="C302" s="74"/>
      <c r="D302" s="74"/>
      <c r="E302" s="103"/>
      <c r="F302" s="75"/>
      <c r="G302" s="37" t="s">
        <v>108</v>
      </c>
      <c r="H302" s="126">
        <v>0</v>
      </c>
      <c r="I302" s="126">
        <v>0</v>
      </c>
      <c r="J302" s="126">
        <v>0</v>
      </c>
      <c r="K302" s="126">
        <v>0</v>
      </c>
      <c r="L302" s="126">
        <v>0</v>
      </c>
      <c r="M302" s="126">
        <v>0</v>
      </c>
      <c r="N302" s="126">
        <f t="shared" ref="N302:S302" si="811">+N301/N300</f>
        <v>1</v>
      </c>
      <c r="O302" s="126">
        <f t="shared" si="811"/>
        <v>1</v>
      </c>
      <c r="P302" s="126">
        <f t="shared" si="811"/>
        <v>1</v>
      </c>
      <c r="Q302" s="126">
        <f t="shared" si="811"/>
        <v>1</v>
      </c>
      <c r="R302" s="126">
        <f t="shared" si="811"/>
        <v>1</v>
      </c>
      <c r="S302" s="126">
        <v>0</v>
      </c>
      <c r="T302" s="127">
        <f>+T301/T300</f>
        <v>1</v>
      </c>
      <c r="U302" s="74"/>
      <c r="V302" s="74"/>
      <c r="W302" s="73"/>
      <c r="X302" s="73"/>
      <c r="Y302" s="73"/>
      <c r="Z302" s="73"/>
      <c r="AA302" s="73"/>
      <c r="AB302" s="73"/>
      <c r="AC302" s="83"/>
      <c r="AD302" s="73"/>
      <c r="AE302" s="84"/>
      <c r="AF302" s="83"/>
      <c r="AG302" s="73"/>
      <c r="AH302" s="84"/>
      <c r="AI302" s="73"/>
      <c r="AJ302" s="73"/>
      <c r="AK302" s="73"/>
      <c r="AL302" s="73"/>
      <c r="AM302" s="73"/>
      <c r="AN302" s="72"/>
    </row>
    <row r="303" spans="1:40" s="30" customFormat="1" ht="44.25" customHeight="1" x14ac:dyDescent="0.3">
      <c r="A303" s="103"/>
      <c r="B303" s="111"/>
      <c r="C303" s="74"/>
      <c r="D303" s="74"/>
      <c r="E303" s="103"/>
      <c r="F303" s="75"/>
      <c r="G303" s="37" t="s">
        <v>109</v>
      </c>
      <c r="H303" s="38" t="s">
        <v>416</v>
      </c>
      <c r="I303" s="38" t="s">
        <v>416</v>
      </c>
      <c r="J303" s="38" t="s">
        <v>416</v>
      </c>
      <c r="K303" s="38" t="s">
        <v>416</v>
      </c>
      <c r="L303" s="38" t="s">
        <v>416</v>
      </c>
      <c r="M303" s="38" t="s">
        <v>416</v>
      </c>
      <c r="N303" s="120" t="s">
        <v>481</v>
      </c>
      <c r="O303" s="120" t="s">
        <v>481</v>
      </c>
      <c r="P303" s="120" t="s">
        <v>481</v>
      </c>
      <c r="Q303" s="120" t="s">
        <v>481</v>
      </c>
      <c r="R303" s="120" t="s">
        <v>481</v>
      </c>
      <c r="S303" s="120" t="s">
        <v>110</v>
      </c>
      <c r="T303" s="49" t="s">
        <v>110</v>
      </c>
      <c r="U303" s="74"/>
      <c r="V303" s="74"/>
      <c r="W303" s="73"/>
      <c r="X303" s="73"/>
      <c r="Y303" s="73"/>
      <c r="Z303" s="73"/>
      <c r="AA303" s="73"/>
      <c r="AB303" s="73"/>
      <c r="AC303" s="83"/>
      <c r="AD303" s="73"/>
      <c r="AE303" s="84"/>
      <c r="AF303" s="83"/>
      <c r="AG303" s="73"/>
      <c r="AH303" s="84"/>
      <c r="AI303" s="73"/>
      <c r="AJ303" s="73"/>
      <c r="AK303" s="73"/>
      <c r="AL303" s="73"/>
      <c r="AM303" s="73"/>
      <c r="AN303" s="72"/>
    </row>
    <row r="304" spans="1:40" s="30" customFormat="1" ht="44.25" customHeight="1" x14ac:dyDescent="0.3">
      <c r="A304" s="103" t="s">
        <v>431</v>
      </c>
      <c r="B304" s="111" t="s">
        <v>11</v>
      </c>
      <c r="C304" s="74" t="s">
        <v>7</v>
      </c>
      <c r="D304" s="74">
        <v>79</v>
      </c>
      <c r="E304" s="103" t="s">
        <v>482</v>
      </c>
      <c r="F304" s="75" t="s">
        <v>7</v>
      </c>
      <c r="G304" s="37" t="s">
        <v>106</v>
      </c>
      <c r="H304" s="126">
        <v>0</v>
      </c>
      <c r="I304" s="126">
        <v>0</v>
      </c>
      <c r="J304" s="126">
        <v>0</v>
      </c>
      <c r="K304" s="126">
        <v>0</v>
      </c>
      <c r="L304" s="126">
        <v>0</v>
      </c>
      <c r="M304" s="126">
        <v>0</v>
      </c>
      <c r="N304" s="135">
        <v>0.3</v>
      </c>
      <c r="O304" s="135">
        <v>0.14000000000000001</v>
      </c>
      <c r="P304" s="135">
        <v>0.14000000000000001</v>
      </c>
      <c r="Q304" s="135">
        <v>0.14000000000000001</v>
      </c>
      <c r="R304" s="135">
        <v>0.14000000000000001</v>
      </c>
      <c r="S304" s="135">
        <v>0.14000000000000001</v>
      </c>
      <c r="T304" s="127">
        <f t="shared" ref="T304:T305" si="812">SUM(H304:S304)</f>
        <v>1</v>
      </c>
      <c r="U304" s="74" t="s">
        <v>483</v>
      </c>
      <c r="V304" s="74" t="s">
        <v>484</v>
      </c>
      <c r="W304" s="73" t="s">
        <v>415</v>
      </c>
      <c r="X304" s="73" t="s">
        <v>415</v>
      </c>
      <c r="Y304" s="73" t="s">
        <v>415</v>
      </c>
      <c r="Z304" s="73" t="s">
        <v>415</v>
      </c>
      <c r="AA304" s="73" t="s">
        <v>415</v>
      </c>
      <c r="AB304" s="73" t="s">
        <v>415</v>
      </c>
      <c r="AC304" s="83">
        <f t="shared" ref="AC304" si="813">SUM(N304:P304)</f>
        <v>0.58000000000000007</v>
      </c>
      <c r="AD304" s="73">
        <f t="shared" ref="AD304" si="814">SUM(N305:P305)</f>
        <v>0.57999999999999996</v>
      </c>
      <c r="AE304" s="84">
        <f t="shared" ref="AE304" si="815">SUM(N305:P305)/SUM(N304:P304)</f>
        <v>0.99999999999999978</v>
      </c>
      <c r="AF304" s="83">
        <f t="shared" ref="AF304" si="816">SUM(Q304:S304)</f>
        <v>0.42000000000000004</v>
      </c>
      <c r="AG304" s="73">
        <f t="shared" ref="AG304" si="817">SUM(Q305:S305)</f>
        <v>0.42000000000000004</v>
      </c>
      <c r="AH304" s="84">
        <f t="shared" ref="AH304" si="818">SUM(Q305:S305)/SUM(Q304:S304)</f>
        <v>1</v>
      </c>
      <c r="AI304" s="73" t="s">
        <v>415</v>
      </c>
      <c r="AJ304" s="73" t="s">
        <v>415</v>
      </c>
      <c r="AK304" s="73" t="s">
        <v>415</v>
      </c>
      <c r="AL304" s="73">
        <f>SUM(H304:S304)</f>
        <v>1</v>
      </c>
      <c r="AM304" s="73">
        <f>SUM(H305:S305)</f>
        <v>1</v>
      </c>
      <c r="AN304" s="72">
        <f>+AM304/AL304</f>
        <v>1</v>
      </c>
    </row>
    <row r="305" spans="1:40" s="30" customFormat="1" ht="44.25" customHeight="1" x14ac:dyDescent="0.3">
      <c r="A305" s="103"/>
      <c r="B305" s="111"/>
      <c r="C305" s="74"/>
      <c r="D305" s="74"/>
      <c r="E305" s="103"/>
      <c r="F305" s="75"/>
      <c r="G305" s="37" t="s">
        <v>107</v>
      </c>
      <c r="H305" s="117">
        <v>0</v>
      </c>
      <c r="I305" s="117">
        <v>0</v>
      </c>
      <c r="J305" s="117">
        <v>0</v>
      </c>
      <c r="K305" s="117">
        <v>0</v>
      </c>
      <c r="L305" s="117">
        <v>0</v>
      </c>
      <c r="M305" s="117">
        <v>0</v>
      </c>
      <c r="N305" s="38">
        <v>0</v>
      </c>
      <c r="O305" s="38">
        <v>0</v>
      </c>
      <c r="P305" s="38">
        <v>0.57999999999999996</v>
      </c>
      <c r="Q305" s="38">
        <v>0.14000000000000001</v>
      </c>
      <c r="R305" s="38">
        <v>0.14000000000000001</v>
      </c>
      <c r="S305" s="38">
        <v>0.14000000000000001</v>
      </c>
      <c r="T305" s="49">
        <f t="shared" si="812"/>
        <v>1</v>
      </c>
      <c r="U305" s="74"/>
      <c r="V305" s="74"/>
      <c r="W305" s="73"/>
      <c r="X305" s="73"/>
      <c r="Y305" s="73"/>
      <c r="Z305" s="73"/>
      <c r="AA305" s="73"/>
      <c r="AB305" s="73"/>
      <c r="AC305" s="83"/>
      <c r="AD305" s="73"/>
      <c r="AE305" s="84"/>
      <c r="AF305" s="83"/>
      <c r="AG305" s="73"/>
      <c r="AH305" s="84"/>
      <c r="AI305" s="73"/>
      <c r="AJ305" s="73"/>
      <c r="AK305" s="73"/>
      <c r="AL305" s="73"/>
      <c r="AM305" s="73"/>
      <c r="AN305" s="72"/>
    </row>
    <row r="306" spans="1:40" s="30" customFormat="1" ht="43.95" customHeight="1" x14ac:dyDescent="0.3">
      <c r="A306" s="103"/>
      <c r="B306" s="111"/>
      <c r="C306" s="74"/>
      <c r="D306" s="74"/>
      <c r="E306" s="103"/>
      <c r="F306" s="75"/>
      <c r="G306" s="37" t="s">
        <v>108</v>
      </c>
      <c r="H306" s="126">
        <v>0</v>
      </c>
      <c r="I306" s="126">
        <v>0</v>
      </c>
      <c r="J306" s="126">
        <v>0</v>
      </c>
      <c r="K306" s="126">
        <v>0</v>
      </c>
      <c r="L306" s="126">
        <v>0</v>
      </c>
      <c r="M306" s="126">
        <v>0</v>
      </c>
      <c r="N306" s="126">
        <f t="shared" ref="N306:S306" si="819">+N305/N304</f>
        <v>0</v>
      </c>
      <c r="O306" s="126">
        <f t="shared" si="819"/>
        <v>0</v>
      </c>
      <c r="P306" s="126">
        <f t="shared" si="819"/>
        <v>4.1428571428571423</v>
      </c>
      <c r="Q306" s="126">
        <f t="shared" si="819"/>
        <v>1</v>
      </c>
      <c r="R306" s="126">
        <f t="shared" si="819"/>
        <v>1</v>
      </c>
      <c r="S306" s="126">
        <f t="shared" si="819"/>
        <v>1</v>
      </c>
      <c r="T306" s="127">
        <f>+T305/T304</f>
        <v>1</v>
      </c>
      <c r="U306" s="74"/>
      <c r="V306" s="74"/>
      <c r="W306" s="73"/>
      <c r="X306" s="73"/>
      <c r="Y306" s="73"/>
      <c r="Z306" s="73"/>
      <c r="AA306" s="73"/>
      <c r="AB306" s="73"/>
      <c r="AC306" s="83"/>
      <c r="AD306" s="73"/>
      <c r="AE306" s="84"/>
      <c r="AF306" s="83"/>
      <c r="AG306" s="73"/>
      <c r="AH306" s="84"/>
      <c r="AI306" s="73"/>
      <c r="AJ306" s="73"/>
      <c r="AK306" s="73"/>
      <c r="AL306" s="73"/>
      <c r="AM306" s="73"/>
      <c r="AN306" s="72"/>
    </row>
    <row r="307" spans="1:40" s="30" customFormat="1" ht="44.25" customHeight="1" x14ac:dyDescent="0.3">
      <c r="A307" s="103"/>
      <c r="B307" s="111"/>
      <c r="C307" s="74"/>
      <c r="D307" s="74"/>
      <c r="E307" s="103"/>
      <c r="F307" s="75"/>
      <c r="G307" s="37" t="s">
        <v>109</v>
      </c>
      <c r="H307" s="38" t="s">
        <v>416</v>
      </c>
      <c r="I307" s="38" t="s">
        <v>416</v>
      </c>
      <c r="J307" s="38" t="s">
        <v>416</v>
      </c>
      <c r="K307" s="38" t="s">
        <v>416</v>
      </c>
      <c r="L307" s="38" t="s">
        <v>416</v>
      </c>
      <c r="M307" s="38" t="s">
        <v>416</v>
      </c>
      <c r="N307" s="121" t="s">
        <v>485</v>
      </c>
      <c r="O307" s="121" t="s">
        <v>486</v>
      </c>
      <c r="P307" s="121" t="s">
        <v>486</v>
      </c>
      <c r="Q307" s="121" t="s">
        <v>486</v>
      </c>
      <c r="R307" s="121" t="s">
        <v>486</v>
      </c>
      <c r="S307" s="121" t="s">
        <v>486</v>
      </c>
      <c r="T307" s="49" t="s">
        <v>110</v>
      </c>
      <c r="U307" s="74"/>
      <c r="V307" s="74"/>
      <c r="W307" s="73"/>
      <c r="X307" s="73"/>
      <c r="Y307" s="73"/>
      <c r="Z307" s="73"/>
      <c r="AA307" s="73"/>
      <c r="AB307" s="73"/>
      <c r="AC307" s="83"/>
      <c r="AD307" s="73"/>
      <c r="AE307" s="84"/>
      <c r="AF307" s="83"/>
      <c r="AG307" s="73"/>
      <c r="AH307" s="84"/>
      <c r="AI307" s="73"/>
      <c r="AJ307" s="73"/>
      <c r="AK307" s="73"/>
      <c r="AL307" s="73"/>
      <c r="AM307" s="73"/>
      <c r="AN307" s="72"/>
    </row>
    <row r="308" spans="1:40" s="30" customFormat="1" ht="44.25" customHeight="1" x14ac:dyDescent="0.3">
      <c r="A308" s="103" t="s">
        <v>183</v>
      </c>
      <c r="B308" s="111" t="s">
        <v>487</v>
      </c>
      <c r="C308" s="74" t="s">
        <v>28</v>
      </c>
      <c r="D308" s="74">
        <v>80</v>
      </c>
      <c r="E308" s="103" t="s">
        <v>488</v>
      </c>
      <c r="F308" s="75" t="s">
        <v>471</v>
      </c>
      <c r="G308" s="37" t="s">
        <v>106</v>
      </c>
      <c r="H308" s="126">
        <v>0</v>
      </c>
      <c r="I308" s="126">
        <v>0</v>
      </c>
      <c r="J308" s="126">
        <v>0</v>
      </c>
      <c r="K308" s="126">
        <v>0</v>
      </c>
      <c r="L308" s="126">
        <v>0</v>
      </c>
      <c r="M308" s="126">
        <v>0</v>
      </c>
      <c r="N308" s="133">
        <v>0.5</v>
      </c>
      <c r="O308" s="133">
        <v>0</v>
      </c>
      <c r="P308" s="133">
        <v>0</v>
      </c>
      <c r="Q308" s="133">
        <v>0</v>
      </c>
      <c r="R308" s="133">
        <v>0.5</v>
      </c>
      <c r="S308" s="133">
        <v>0</v>
      </c>
      <c r="T308" s="127">
        <f t="shared" ref="T308:T309" si="820">SUM(H308:S308)</f>
        <v>1</v>
      </c>
      <c r="U308" s="74" t="s">
        <v>489</v>
      </c>
      <c r="V308" s="74" t="s">
        <v>490</v>
      </c>
      <c r="W308" s="73" t="s">
        <v>415</v>
      </c>
      <c r="X308" s="73" t="s">
        <v>415</v>
      </c>
      <c r="Y308" s="73" t="s">
        <v>415</v>
      </c>
      <c r="Z308" s="73" t="s">
        <v>415</v>
      </c>
      <c r="AA308" s="73" t="s">
        <v>415</v>
      </c>
      <c r="AB308" s="73" t="s">
        <v>415</v>
      </c>
      <c r="AC308" s="83">
        <f t="shared" ref="AC308" si="821">SUM(N308:P308)</f>
        <v>0.5</v>
      </c>
      <c r="AD308" s="73">
        <f t="shared" ref="AD308" si="822">SUM(N309:P309)</f>
        <v>0.5</v>
      </c>
      <c r="AE308" s="84">
        <f t="shared" ref="AE308" si="823">SUM(N309:P309)/SUM(N308:P308)</f>
        <v>1</v>
      </c>
      <c r="AF308" s="83">
        <f t="shared" ref="AF308" si="824">SUM(Q308:S308)</f>
        <v>0.5</v>
      </c>
      <c r="AG308" s="73">
        <f t="shared" ref="AG308" si="825">SUM(Q309:S309)</f>
        <v>0.5</v>
      </c>
      <c r="AH308" s="84">
        <f t="shared" ref="AH308" si="826">SUM(Q309:S309)/SUM(Q308:S308)</f>
        <v>1</v>
      </c>
      <c r="AI308" s="73" t="s">
        <v>415</v>
      </c>
      <c r="AJ308" s="73" t="s">
        <v>415</v>
      </c>
      <c r="AK308" s="73" t="s">
        <v>415</v>
      </c>
      <c r="AL308" s="73">
        <f>SUM(H308:S308)</f>
        <v>1</v>
      </c>
      <c r="AM308" s="73">
        <f>SUM(H309:S309)</f>
        <v>1</v>
      </c>
      <c r="AN308" s="72">
        <f>+AM308/AL308</f>
        <v>1</v>
      </c>
    </row>
    <row r="309" spans="1:40" s="30" customFormat="1" ht="44.25" customHeight="1" x14ac:dyDescent="0.3">
      <c r="A309" s="103"/>
      <c r="B309" s="111"/>
      <c r="C309" s="74"/>
      <c r="D309" s="74"/>
      <c r="E309" s="103"/>
      <c r="F309" s="75"/>
      <c r="G309" s="37" t="s">
        <v>107</v>
      </c>
      <c r="H309" s="117">
        <v>0</v>
      </c>
      <c r="I309" s="117">
        <v>0</v>
      </c>
      <c r="J309" s="117">
        <v>0</v>
      </c>
      <c r="K309" s="117">
        <v>0</v>
      </c>
      <c r="L309" s="117">
        <v>0</v>
      </c>
      <c r="M309" s="117">
        <v>0</v>
      </c>
      <c r="N309" s="38">
        <v>0.2</v>
      </c>
      <c r="O309" s="38">
        <v>0.3</v>
      </c>
      <c r="P309" s="38">
        <v>0</v>
      </c>
      <c r="Q309" s="38">
        <v>0</v>
      </c>
      <c r="R309" s="38">
        <v>0.5</v>
      </c>
      <c r="S309" s="38">
        <v>0</v>
      </c>
      <c r="T309" s="49">
        <f t="shared" si="820"/>
        <v>1</v>
      </c>
      <c r="U309" s="74"/>
      <c r="V309" s="74"/>
      <c r="W309" s="73"/>
      <c r="X309" s="73"/>
      <c r="Y309" s="73"/>
      <c r="Z309" s="73"/>
      <c r="AA309" s="73"/>
      <c r="AB309" s="73"/>
      <c r="AC309" s="83"/>
      <c r="AD309" s="73"/>
      <c r="AE309" s="84"/>
      <c r="AF309" s="83"/>
      <c r="AG309" s="73"/>
      <c r="AH309" s="84"/>
      <c r="AI309" s="73"/>
      <c r="AJ309" s="73"/>
      <c r="AK309" s="73"/>
      <c r="AL309" s="73"/>
      <c r="AM309" s="73"/>
      <c r="AN309" s="72"/>
    </row>
    <row r="310" spans="1:40" s="30" customFormat="1" ht="44.25" customHeight="1" x14ac:dyDescent="0.3">
      <c r="A310" s="103"/>
      <c r="B310" s="111"/>
      <c r="C310" s="74"/>
      <c r="D310" s="74"/>
      <c r="E310" s="103"/>
      <c r="F310" s="75"/>
      <c r="G310" s="37" t="s">
        <v>108</v>
      </c>
      <c r="H310" s="126">
        <v>0</v>
      </c>
      <c r="I310" s="126">
        <v>0</v>
      </c>
      <c r="J310" s="126">
        <v>0</v>
      </c>
      <c r="K310" s="126">
        <v>0</v>
      </c>
      <c r="L310" s="126">
        <v>0</v>
      </c>
      <c r="M310" s="126">
        <v>0</v>
      </c>
      <c r="N310" s="126">
        <f t="shared" ref="N310:S310" si="827">+N309/N308</f>
        <v>0.4</v>
      </c>
      <c r="O310" s="126">
        <v>0</v>
      </c>
      <c r="P310" s="126">
        <v>0</v>
      </c>
      <c r="Q310" s="126">
        <v>0</v>
      </c>
      <c r="R310" s="126">
        <f t="shared" si="827"/>
        <v>1</v>
      </c>
      <c r="S310" s="126">
        <v>0</v>
      </c>
      <c r="T310" s="127">
        <f>+T309/T308</f>
        <v>1</v>
      </c>
      <c r="U310" s="74"/>
      <c r="V310" s="74"/>
      <c r="W310" s="73"/>
      <c r="X310" s="73"/>
      <c r="Y310" s="73"/>
      <c r="Z310" s="73"/>
      <c r="AA310" s="73"/>
      <c r="AB310" s="73"/>
      <c r="AC310" s="83"/>
      <c r="AD310" s="73"/>
      <c r="AE310" s="84"/>
      <c r="AF310" s="83"/>
      <c r="AG310" s="73"/>
      <c r="AH310" s="84"/>
      <c r="AI310" s="73"/>
      <c r="AJ310" s="73"/>
      <c r="AK310" s="73"/>
      <c r="AL310" s="73"/>
      <c r="AM310" s="73"/>
      <c r="AN310" s="72"/>
    </row>
    <row r="311" spans="1:40" s="30" customFormat="1" ht="44.25" customHeight="1" x14ac:dyDescent="0.3">
      <c r="A311" s="103"/>
      <c r="B311" s="111"/>
      <c r="C311" s="74"/>
      <c r="D311" s="74"/>
      <c r="E311" s="103"/>
      <c r="F311" s="75"/>
      <c r="G311" s="37" t="s">
        <v>109</v>
      </c>
      <c r="H311" s="38" t="s">
        <v>416</v>
      </c>
      <c r="I311" s="38" t="s">
        <v>416</v>
      </c>
      <c r="J311" s="38" t="s">
        <v>416</v>
      </c>
      <c r="K311" s="38" t="s">
        <v>416</v>
      </c>
      <c r="L311" s="38" t="s">
        <v>416</v>
      </c>
      <c r="M311" s="38" t="s">
        <v>416</v>
      </c>
      <c r="N311" s="121" t="s">
        <v>491</v>
      </c>
      <c r="O311" s="121" t="s">
        <v>110</v>
      </c>
      <c r="P311" s="121" t="s">
        <v>110</v>
      </c>
      <c r="Q311" s="121" t="s">
        <v>110</v>
      </c>
      <c r="R311" s="121" t="s">
        <v>491</v>
      </c>
      <c r="S311" s="121" t="s">
        <v>110</v>
      </c>
      <c r="T311" s="49" t="s">
        <v>110</v>
      </c>
      <c r="U311" s="74"/>
      <c r="V311" s="74"/>
      <c r="W311" s="73"/>
      <c r="X311" s="73"/>
      <c r="Y311" s="73"/>
      <c r="Z311" s="73"/>
      <c r="AA311" s="73"/>
      <c r="AB311" s="73"/>
      <c r="AC311" s="83"/>
      <c r="AD311" s="73"/>
      <c r="AE311" s="84"/>
      <c r="AF311" s="83"/>
      <c r="AG311" s="73"/>
      <c r="AH311" s="84"/>
      <c r="AI311" s="73"/>
      <c r="AJ311" s="73"/>
      <c r="AK311" s="73"/>
      <c r="AL311" s="73"/>
      <c r="AM311" s="73"/>
      <c r="AN311" s="72"/>
    </row>
    <row r="312" spans="1:40" s="30" customFormat="1" ht="44.25" customHeight="1" x14ac:dyDescent="0.3">
      <c r="A312" s="103" t="s">
        <v>183</v>
      </c>
      <c r="B312" s="111" t="s">
        <v>487</v>
      </c>
      <c r="C312" s="74" t="s">
        <v>28</v>
      </c>
      <c r="D312" s="74">
        <v>81</v>
      </c>
      <c r="E312" s="103" t="s">
        <v>492</v>
      </c>
      <c r="F312" s="75" t="s">
        <v>471</v>
      </c>
      <c r="G312" s="37" t="s">
        <v>106</v>
      </c>
      <c r="H312" s="126">
        <v>0</v>
      </c>
      <c r="I312" s="126">
        <v>0</v>
      </c>
      <c r="J312" s="126">
        <v>0</v>
      </c>
      <c r="K312" s="126">
        <v>0</v>
      </c>
      <c r="L312" s="126">
        <v>0</v>
      </c>
      <c r="M312" s="126">
        <v>0</v>
      </c>
      <c r="N312" s="133">
        <v>0.5</v>
      </c>
      <c r="O312" s="133">
        <v>0</v>
      </c>
      <c r="P312" s="133">
        <v>0</v>
      </c>
      <c r="Q312" s="133">
        <v>0</v>
      </c>
      <c r="R312" s="133">
        <v>0.5</v>
      </c>
      <c r="S312" s="133">
        <v>0</v>
      </c>
      <c r="T312" s="127">
        <f t="shared" ref="T312:T313" si="828">SUM(H312:S312)</f>
        <v>1</v>
      </c>
      <c r="U312" s="74" t="s">
        <v>493</v>
      </c>
      <c r="V312" s="74" t="s">
        <v>490</v>
      </c>
      <c r="W312" s="73" t="s">
        <v>415</v>
      </c>
      <c r="X312" s="73" t="s">
        <v>415</v>
      </c>
      <c r="Y312" s="73" t="s">
        <v>415</v>
      </c>
      <c r="Z312" s="73" t="s">
        <v>415</v>
      </c>
      <c r="AA312" s="73" t="s">
        <v>415</v>
      </c>
      <c r="AB312" s="73" t="s">
        <v>415</v>
      </c>
      <c r="AC312" s="83">
        <f t="shared" ref="AC312" si="829">SUM(N312:P312)</f>
        <v>0.5</v>
      </c>
      <c r="AD312" s="73">
        <f t="shared" ref="AD312" si="830">SUM(N313:P313)</f>
        <v>0.5</v>
      </c>
      <c r="AE312" s="84">
        <f t="shared" ref="AE312" si="831">SUM(N313:P313)/SUM(N312:P312)</f>
        <v>1</v>
      </c>
      <c r="AF312" s="83">
        <f t="shared" ref="AF312" si="832">SUM(Q312:S312)</f>
        <v>0.5</v>
      </c>
      <c r="AG312" s="73">
        <f t="shared" ref="AG312" si="833">SUM(Q313:S313)</f>
        <v>0.5</v>
      </c>
      <c r="AH312" s="84">
        <f t="shared" ref="AH312" si="834">SUM(Q313:S313)/SUM(Q312:S312)</f>
        <v>1</v>
      </c>
      <c r="AI312" s="73" t="s">
        <v>415</v>
      </c>
      <c r="AJ312" s="73" t="s">
        <v>415</v>
      </c>
      <c r="AK312" s="73" t="s">
        <v>415</v>
      </c>
      <c r="AL312" s="73">
        <f>SUM(H312:S312)</f>
        <v>1</v>
      </c>
      <c r="AM312" s="73">
        <f>SUM(H313:S313)</f>
        <v>1</v>
      </c>
      <c r="AN312" s="72">
        <f>+AM312/AL312</f>
        <v>1</v>
      </c>
    </row>
    <row r="313" spans="1:40" s="30" customFormat="1" ht="44.25" customHeight="1" x14ac:dyDescent="0.3">
      <c r="A313" s="103"/>
      <c r="B313" s="111"/>
      <c r="C313" s="74"/>
      <c r="D313" s="74"/>
      <c r="E313" s="103"/>
      <c r="F313" s="75"/>
      <c r="G313" s="37" t="s">
        <v>107</v>
      </c>
      <c r="H313" s="117">
        <v>0</v>
      </c>
      <c r="I313" s="117">
        <v>0</v>
      </c>
      <c r="J313" s="117">
        <v>0</v>
      </c>
      <c r="K313" s="117">
        <v>0</v>
      </c>
      <c r="L313" s="117">
        <v>0</v>
      </c>
      <c r="M313" s="117">
        <v>0</v>
      </c>
      <c r="N313" s="38">
        <v>0.2</v>
      </c>
      <c r="O313" s="38">
        <v>0.3</v>
      </c>
      <c r="P313" s="38">
        <v>0</v>
      </c>
      <c r="Q313" s="38">
        <v>0</v>
      </c>
      <c r="R313" s="38">
        <v>0.5</v>
      </c>
      <c r="S313" s="38">
        <v>0</v>
      </c>
      <c r="T313" s="49">
        <f t="shared" si="828"/>
        <v>1</v>
      </c>
      <c r="U313" s="74"/>
      <c r="V313" s="74"/>
      <c r="W313" s="73"/>
      <c r="X313" s="73"/>
      <c r="Y313" s="73"/>
      <c r="Z313" s="73"/>
      <c r="AA313" s="73"/>
      <c r="AB313" s="73"/>
      <c r="AC313" s="83"/>
      <c r="AD313" s="73"/>
      <c r="AE313" s="84"/>
      <c r="AF313" s="83"/>
      <c r="AG313" s="73"/>
      <c r="AH313" s="84"/>
      <c r="AI313" s="73"/>
      <c r="AJ313" s="73"/>
      <c r="AK313" s="73"/>
      <c r="AL313" s="73"/>
      <c r="AM313" s="73"/>
      <c r="AN313" s="72"/>
    </row>
    <row r="314" spans="1:40" s="30" customFormat="1" ht="44.25" customHeight="1" x14ac:dyDescent="0.3">
      <c r="A314" s="103"/>
      <c r="B314" s="111"/>
      <c r="C314" s="74"/>
      <c r="D314" s="74"/>
      <c r="E314" s="103"/>
      <c r="F314" s="75"/>
      <c r="G314" s="37" t="s">
        <v>108</v>
      </c>
      <c r="H314" s="126">
        <v>0</v>
      </c>
      <c r="I314" s="126">
        <v>0</v>
      </c>
      <c r="J314" s="126">
        <v>0</v>
      </c>
      <c r="K314" s="126">
        <v>0</v>
      </c>
      <c r="L314" s="126">
        <v>0</v>
      </c>
      <c r="M314" s="126">
        <v>0</v>
      </c>
      <c r="N314" s="126">
        <f t="shared" ref="N314:S314" si="835">+N313/N312</f>
        <v>0.4</v>
      </c>
      <c r="O314" s="126">
        <v>0</v>
      </c>
      <c r="P314" s="126">
        <v>0</v>
      </c>
      <c r="Q314" s="126">
        <v>0</v>
      </c>
      <c r="R314" s="126">
        <f t="shared" si="835"/>
        <v>1</v>
      </c>
      <c r="S314" s="126">
        <v>0</v>
      </c>
      <c r="T314" s="127">
        <f>+T313/T312</f>
        <v>1</v>
      </c>
      <c r="U314" s="74"/>
      <c r="V314" s="74"/>
      <c r="W314" s="73"/>
      <c r="X314" s="73"/>
      <c r="Y314" s="73"/>
      <c r="Z314" s="73"/>
      <c r="AA314" s="73"/>
      <c r="AB314" s="73"/>
      <c r="AC314" s="83"/>
      <c r="AD314" s="73"/>
      <c r="AE314" s="84"/>
      <c r="AF314" s="83"/>
      <c r="AG314" s="73"/>
      <c r="AH314" s="84"/>
      <c r="AI314" s="73"/>
      <c r="AJ314" s="73"/>
      <c r="AK314" s="73"/>
      <c r="AL314" s="73"/>
      <c r="AM314" s="73"/>
      <c r="AN314" s="72"/>
    </row>
    <row r="315" spans="1:40" s="30" customFormat="1" ht="44.25" customHeight="1" x14ac:dyDescent="0.3">
      <c r="A315" s="103"/>
      <c r="B315" s="111"/>
      <c r="C315" s="74"/>
      <c r="D315" s="74"/>
      <c r="E315" s="103"/>
      <c r="F315" s="75"/>
      <c r="G315" s="37" t="s">
        <v>109</v>
      </c>
      <c r="H315" s="38" t="s">
        <v>416</v>
      </c>
      <c r="I315" s="38" t="s">
        <v>416</v>
      </c>
      <c r="J315" s="38" t="s">
        <v>416</v>
      </c>
      <c r="K315" s="38" t="s">
        <v>416</v>
      </c>
      <c r="L315" s="38" t="s">
        <v>416</v>
      </c>
      <c r="M315" s="38" t="s">
        <v>416</v>
      </c>
      <c r="N315" s="121" t="s">
        <v>491</v>
      </c>
      <c r="O315" s="121" t="s">
        <v>110</v>
      </c>
      <c r="P315" s="121" t="s">
        <v>110</v>
      </c>
      <c r="Q315" s="121" t="s">
        <v>110</v>
      </c>
      <c r="R315" s="121" t="s">
        <v>491</v>
      </c>
      <c r="S315" s="121" t="s">
        <v>110</v>
      </c>
      <c r="T315" s="49" t="s">
        <v>110</v>
      </c>
      <c r="U315" s="74"/>
      <c r="V315" s="74"/>
      <c r="W315" s="73"/>
      <c r="X315" s="73"/>
      <c r="Y315" s="73"/>
      <c r="Z315" s="73"/>
      <c r="AA315" s="73"/>
      <c r="AB315" s="73"/>
      <c r="AC315" s="83"/>
      <c r="AD315" s="73"/>
      <c r="AE315" s="84"/>
      <c r="AF315" s="83"/>
      <c r="AG315" s="73"/>
      <c r="AH315" s="84"/>
      <c r="AI315" s="73"/>
      <c r="AJ315" s="73"/>
      <c r="AK315" s="73"/>
      <c r="AL315" s="73"/>
      <c r="AM315" s="73"/>
      <c r="AN315" s="72"/>
    </row>
    <row r="316" spans="1:40" s="30" customFormat="1" ht="44.25" customHeight="1" x14ac:dyDescent="0.3">
      <c r="A316" s="103" t="s">
        <v>183</v>
      </c>
      <c r="B316" s="111" t="s">
        <v>487</v>
      </c>
      <c r="C316" s="74" t="s">
        <v>28</v>
      </c>
      <c r="D316" s="74">
        <v>82</v>
      </c>
      <c r="E316" s="103" t="s">
        <v>494</v>
      </c>
      <c r="F316" s="75" t="s">
        <v>471</v>
      </c>
      <c r="G316" s="37" t="s">
        <v>106</v>
      </c>
      <c r="H316" s="126">
        <v>0</v>
      </c>
      <c r="I316" s="126">
        <v>0</v>
      </c>
      <c r="J316" s="126">
        <v>0</v>
      </c>
      <c r="K316" s="126">
        <v>0</v>
      </c>
      <c r="L316" s="126">
        <v>0</v>
      </c>
      <c r="M316" s="126">
        <v>0</v>
      </c>
      <c r="N316" s="133">
        <f t="shared" ref="N316:S316" si="836">1/6</f>
        <v>0.16666666666666666</v>
      </c>
      <c r="O316" s="133">
        <f t="shared" si="836"/>
        <v>0.16666666666666666</v>
      </c>
      <c r="P316" s="133">
        <f t="shared" si="836"/>
        <v>0.16666666666666666</v>
      </c>
      <c r="Q316" s="133">
        <f t="shared" si="836"/>
        <v>0.16666666666666666</v>
      </c>
      <c r="R316" s="133">
        <f t="shared" si="836"/>
        <v>0.16666666666666666</v>
      </c>
      <c r="S316" s="133">
        <f t="shared" si="836"/>
        <v>0.16666666666666666</v>
      </c>
      <c r="T316" s="127">
        <f t="shared" ref="T316:T317" si="837">SUM(H316:S316)</f>
        <v>0.99999999999999989</v>
      </c>
      <c r="U316" s="74" t="s">
        <v>495</v>
      </c>
      <c r="V316" s="74" t="s">
        <v>496</v>
      </c>
      <c r="W316" s="73" t="s">
        <v>415</v>
      </c>
      <c r="X316" s="73" t="s">
        <v>415</v>
      </c>
      <c r="Y316" s="73" t="s">
        <v>415</v>
      </c>
      <c r="Z316" s="73" t="s">
        <v>415</v>
      </c>
      <c r="AA316" s="73" t="s">
        <v>415</v>
      </c>
      <c r="AB316" s="73" t="s">
        <v>415</v>
      </c>
      <c r="AC316" s="83">
        <f t="shared" ref="AC316" si="838">SUM(N316:P316)</f>
        <v>0.5</v>
      </c>
      <c r="AD316" s="73">
        <f t="shared" ref="AD316" si="839">SUM(N317:P317)</f>
        <v>0.49997999999999998</v>
      </c>
      <c r="AE316" s="84">
        <f t="shared" ref="AE316" si="840">SUM(N317:P317)/SUM(N316:P316)</f>
        <v>0.99995999999999996</v>
      </c>
      <c r="AF316" s="83">
        <f t="shared" ref="AF316" si="841">SUM(Q316:S316)</f>
        <v>0.5</v>
      </c>
      <c r="AG316" s="73">
        <f t="shared" ref="AG316" si="842">SUM(Q317:S317)</f>
        <v>0.49997999999999998</v>
      </c>
      <c r="AH316" s="84">
        <f t="shared" ref="AH316" si="843">SUM(Q317:S317)/SUM(Q316:S316)</f>
        <v>0.99995999999999996</v>
      </c>
      <c r="AI316" s="73" t="s">
        <v>415</v>
      </c>
      <c r="AJ316" s="73" t="s">
        <v>415</v>
      </c>
      <c r="AK316" s="73" t="s">
        <v>415</v>
      </c>
      <c r="AL316" s="73">
        <f>SUM(H316:S316)</f>
        <v>0.99999999999999989</v>
      </c>
      <c r="AM316" s="73">
        <f>SUM(H317:S317)</f>
        <v>0.99996000000000007</v>
      </c>
      <c r="AN316" s="72">
        <f>+AM316/AL316</f>
        <v>0.99996000000000018</v>
      </c>
    </row>
    <row r="317" spans="1:40" s="30" customFormat="1" ht="44.25" customHeight="1" x14ac:dyDescent="0.3">
      <c r="A317" s="103"/>
      <c r="B317" s="111"/>
      <c r="C317" s="74"/>
      <c r="D317" s="74"/>
      <c r="E317" s="103"/>
      <c r="F317" s="75"/>
      <c r="G317" s="37" t="s">
        <v>107</v>
      </c>
      <c r="H317" s="117">
        <v>0</v>
      </c>
      <c r="I317" s="117">
        <v>0</v>
      </c>
      <c r="J317" s="117">
        <v>0</v>
      </c>
      <c r="K317" s="117">
        <v>0</v>
      </c>
      <c r="L317" s="117">
        <v>0</v>
      </c>
      <c r="M317" s="117">
        <v>0</v>
      </c>
      <c r="N317" s="120">
        <v>0.16666</v>
      </c>
      <c r="O317" s="120">
        <v>0.16666</v>
      </c>
      <c r="P317" s="38">
        <v>0.16666</v>
      </c>
      <c r="Q317" s="38">
        <v>0.16666</v>
      </c>
      <c r="R317" s="38">
        <v>0.16666</v>
      </c>
      <c r="S317" s="38">
        <v>0.16666</v>
      </c>
      <c r="T317" s="49">
        <f t="shared" si="837"/>
        <v>0.99996000000000007</v>
      </c>
      <c r="U317" s="74"/>
      <c r="V317" s="74"/>
      <c r="W317" s="73"/>
      <c r="X317" s="73"/>
      <c r="Y317" s="73"/>
      <c r="Z317" s="73"/>
      <c r="AA317" s="73"/>
      <c r="AB317" s="73"/>
      <c r="AC317" s="83"/>
      <c r="AD317" s="73"/>
      <c r="AE317" s="84"/>
      <c r="AF317" s="83"/>
      <c r="AG317" s="73"/>
      <c r="AH317" s="84"/>
      <c r="AI317" s="73"/>
      <c r="AJ317" s="73"/>
      <c r="AK317" s="73"/>
      <c r="AL317" s="73"/>
      <c r="AM317" s="73"/>
      <c r="AN317" s="72"/>
    </row>
    <row r="318" spans="1:40" s="30" customFormat="1" ht="44.25" customHeight="1" x14ac:dyDescent="0.3">
      <c r="A318" s="103"/>
      <c r="B318" s="111"/>
      <c r="C318" s="74"/>
      <c r="D318" s="74"/>
      <c r="E318" s="103"/>
      <c r="F318" s="75"/>
      <c r="G318" s="37" t="s">
        <v>108</v>
      </c>
      <c r="H318" s="126">
        <v>0</v>
      </c>
      <c r="I318" s="126">
        <v>0</v>
      </c>
      <c r="J318" s="126">
        <v>0</v>
      </c>
      <c r="K318" s="126">
        <v>0</v>
      </c>
      <c r="L318" s="126">
        <v>0</v>
      </c>
      <c r="M318" s="126">
        <v>0</v>
      </c>
      <c r="N318" s="126">
        <f t="shared" ref="N318:S318" si="844">+N317/N316</f>
        <v>0.99996000000000007</v>
      </c>
      <c r="O318" s="126">
        <f t="shared" si="844"/>
        <v>0.99996000000000007</v>
      </c>
      <c r="P318" s="126">
        <f t="shared" si="844"/>
        <v>0.99996000000000007</v>
      </c>
      <c r="Q318" s="126">
        <f t="shared" si="844"/>
        <v>0.99996000000000007</v>
      </c>
      <c r="R318" s="126">
        <f t="shared" si="844"/>
        <v>0.99996000000000007</v>
      </c>
      <c r="S318" s="126">
        <f t="shared" si="844"/>
        <v>0.99996000000000007</v>
      </c>
      <c r="T318" s="127">
        <f>+T317/T316</f>
        <v>0.99996000000000018</v>
      </c>
      <c r="U318" s="74"/>
      <c r="V318" s="74"/>
      <c r="W318" s="73"/>
      <c r="X318" s="73"/>
      <c r="Y318" s="73"/>
      <c r="Z318" s="73"/>
      <c r="AA318" s="73"/>
      <c r="AB318" s="73"/>
      <c r="AC318" s="83"/>
      <c r="AD318" s="73"/>
      <c r="AE318" s="84"/>
      <c r="AF318" s="83"/>
      <c r="AG318" s="73"/>
      <c r="AH318" s="84"/>
      <c r="AI318" s="73"/>
      <c r="AJ318" s="73"/>
      <c r="AK318" s="73"/>
      <c r="AL318" s="73"/>
      <c r="AM318" s="73"/>
      <c r="AN318" s="72"/>
    </row>
    <row r="319" spans="1:40" s="30" customFormat="1" ht="44.25" customHeight="1" x14ac:dyDescent="0.3">
      <c r="A319" s="103"/>
      <c r="B319" s="111"/>
      <c r="C319" s="74"/>
      <c r="D319" s="74"/>
      <c r="E319" s="103"/>
      <c r="F319" s="75"/>
      <c r="G319" s="37" t="s">
        <v>109</v>
      </c>
      <c r="H319" s="38" t="s">
        <v>416</v>
      </c>
      <c r="I319" s="38" t="s">
        <v>416</v>
      </c>
      <c r="J319" s="38" t="s">
        <v>416</v>
      </c>
      <c r="K319" s="38" t="s">
        <v>416</v>
      </c>
      <c r="L319" s="38" t="s">
        <v>416</v>
      </c>
      <c r="M319" s="38" t="s">
        <v>416</v>
      </c>
      <c r="N319" s="121" t="s">
        <v>497</v>
      </c>
      <c r="O319" s="121" t="s">
        <v>497</v>
      </c>
      <c r="P319" s="121" t="s">
        <v>497</v>
      </c>
      <c r="Q319" s="121" t="s">
        <v>497</v>
      </c>
      <c r="R319" s="121" t="s">
        <v>497</v>
      </c>
      <c r="S319" s="121" t="s">
        <v>497</v>
      </c>
      <c r="T319" s="49" t="s">
        <v>110</v>
      </c>
      <c r="U319" s="74"/>
      <c r="V319" s="74"/>
      <c r="W319" s="73"/>
      <c r="X319" s="73"/>
      <c r="Y319" s="73"/>
      <c r="Z319" s="73"/>
      <c r="AA319" s="73"/>
      <c r="AB319" s="73"/>
      <c r="AC319" s="83"/>
      <c r="AD319" s="73"/>
      <c r="AE319" s="84"/>
      <c r="AF319" s="83"/>
      <c r="AG319" s="73"/>
      <c r="AH319" s="84"/>
      <c r="AI319" s="73"/>
      <c r="AJ319" s="73"/>
      <c r="AK319" s="73"/>
      <c r="AL319" s="73"/>
      <c r="AM319" s="73"/>
      <c r="AN319" s="72"/>
    </row>
    <row r="320" spans="1:40" s="30" customFormat="1" ht="44.25" customHeight="1" x14ac:dyDescent="0.3">
      <c r="A320" s="103" t="s">
        <v>183</v>
      </c>
      <c r="B320" s="111" t="s">
        <v>487</v>
      </c>
      <c r="C320" s="74" t="s">
        <v>28</v>
      </c>
      <c r="D320" s="74">
        <v>83</v>
      </c>
      <c r="E320" s="103" t="s">
        <v>498</v>
      </c>
      <c r="F320" s="75" t="s">
        <v>471</v>
      </c>
      <c r="G320" s="37" t="s">
        <v>106</v>
      </c>
      <c r="H320" s="126">
        <v>0</v>
      </c>
      <c r="I320" s="126">
        <v>0</v>
      </c>
      <c r="J320" s="126">
        <v>0</v>
      </c>
      <c r="K320" s="126">
        <v>0</v>
      </c>
      <c r="L320" s="126">
        <v>0</v>
      </c>
      <c r="M320" s="126">
        <v>0</v>
      </c>
      <c r="N320" s="133">
        <f t="shared" ref="N320:S320" si="845">1/6</f>
        <v>0.16666666666666666</v>
      </c>
      <c r="O320" s="133">
        <f t="shared" si="845"/>
        <v>0.16666666666666666</v>
      </c>
      <c r="P320" s="133">
        <f t="shared" si="845"/>
        <v>0.16666666666666666</v>
      </c>
      <c r="Q320" s="133">
        <f t="shared" si="845"/>
        <v>0.16666666666666666</v>
      </c>
      <c r="R320" s="133">
        <f t="shared" si="845"/>
        <v>0.16666666666666666</v>
      </c>
      <c r="S320" s="133">
        <f t="shared" si="845"/>
        <v>0.16666666666666666</v>
      </c>
      <c r="T320" s="127">
        <f t="shared" ref="T320:T321" si="846">SUM(H320:S320)</f>
        <v>0.99999999999999989</v>
      </c>
      <c r="U320" s="74" t="s">
        <v>499</v>
      </c>
      <c r="V320" s="74" t="s">
        <v>500</v>
      </c>
      <c r="W320" s="73" t="s">
        <v>415</v>
      </c>
      <c r="X320" s="73" t="s">
        <v>415</v>
      </c>
      <c r="Y320" s="73" t="s">
        <v>415</v>
      </c>
      <c r="Z320" s="73" t="s">
        <v>415</v>
      </c>
      <c r="AA320" s="73" t="s">
        <v>415</v>
      </c>
      <c r="AB320" s="73" t="s">
        <v>415</v>
      </c>
      <c r="AC320" s="83">
        <f t="shared" ref="AC320" si="847">SUM(N320:P320)</f>
        <v>0.5</v>
      </c>
      <c r="AD320" s="73">
        <f t="shared" ref="AD320" si="848">SUM(N321:P321)</f>
        <v>0.49997999999999998</v>
      </c>
      <c r="AE320" s="84">
        <f t="shared" ref="AE320" si="849">SUM(N321:P321)/SUM(N320:P320)</f>
        <v>0.99995999999999996</v>
      </c>
      <c r="AF320" s="83">
        <f t="shared" ref="AF320" si="850">SUM(Q320:S320)</f>
        <v>0.5</v>
      </c>
      <c r="AG320" s="73">
        <f t="shared" ref="AG320" si="851">SUM(Q321:S321)</f>
        <v>0.49997999999999998</v>
      </c>
      <c r="AH320" s="84">
        <f t="shared" ref="AH320" si="852">SUM(Q321:S321)/SUM(Q320:S320)</f>
        <v>0.99995999999999996</v>
      </c>
      <c r="AI320" s="73" t="s">
        <v>415</v>
      </c>
      <c r="AJ320" s="73" t="s">
        <v>415</v>
      </c>
      <c r="AK320" s="73" t="s">
        <v>415</v>
      </c>
      <c r="AL320" s="73">
        <f>SUM(H320:S320)</f>
        <v>0.99999999999999989</v>
      </c>
      <c r="AM320" s="73">
        <f>SUM(H321:S321)</f>
        <v>0.99996000000000007</v>
      </c>
      <c r="AN320" s="72">
        <f>+AM320/AL320</f>
        <v>0.99996000000000018</v>
      </c>
    </row>
    <row r="321" spans="1:40" s="30" customFormat="1" ht="44.25" customHeight="1" x14ac:dyDescent="0.3">
      <c r="A321" s="103"/>
      <c r="B321" s="111"/>
      <c r="C321" s="74"/>
      <c r="D321" s="74"/>
      <c r="E321" s="103"/>
      <c r="F321" s="75"/>
      <c r="G321" s="37" t="s">
        <v>107</v>
      </c>
      <c r="H321" s="117">
        <v>0</v>
      </c>
      <c r="I321" s="117">
        <v>0</v>
      </c>
      <c r="J321" s="117">
        <v>0</v>
      </c>
      <c r="K321" s="117">
        <v>0</v>
      </c>
      <c r="L321" s="117">
        <v>0</v>
      </c>
      <c r="M321" s="117">
        <v>0</v>
      </c>
      <c r="N321" s="120">
        <v>0.16666</v>
      </c>
      <c r="O321" s="120">
        <v>0.16666</v>
      </c>
      <c r="P321" s="120">
        <v>0.16666</v>
      </c>
      <c r="Q321" s="120">
        <v>0.16666</v>
      </c>
      <c r="R321" s="120">
        <v>0.16666</v>
      </c>
      <c r="S321" s="120">
        <v>0.16666</v>
      </c>
      <c r="T321" s="49">
        <f t="shared" si="846"/>
        <v>0.99996000000000007</v>
      </c>
      <c r="U321" s="74"/>
      <c r="V321" s="74"/>
      <c r="W321" s="73"/>
      <c r="X321" s="73"/>
      <c r="Y321" s="73"/>
      <c r="Z321" s="73"/>
      <c r="AA321" s="73"/>
      <c r="AB321" s="73"/>
      <c r="AC321" s="83"/>
      <c r="AD321" s="73"/>
      <c r="AE321" s="84"/>
      <c r="AF321" s="83"/>
      <c r="AG321" s="73"/>
      <c r="AH321" s="84"/>
      <c r="AI321" s="73"/>
      <c r="AJ321" s="73"/>
      <c r="AK321" s="73"/>
      <c r="AL321" s="73"/>
      <c r="AM321" s="73"/>
      <c r="AN321" s="72"/>
    </row>
    <row r="322" spans="1:40" s="30" customFormat="1" ht="44.25" customHeight="1" x14ac:dyDescent="0.3">
      <c r="A322" s="103"/>
      <c r="B322" s="111"/>
      <c r="C322" s="74"/>
      <c r="D322" s="74"/>
      <c r="E322" s="103"/>
      <c r="F322" s="75"/>
      <c r="G322" s="37" t="s">
        <v>108</v>
      </c>
      <c r="H322" s="126">
        <v>0</v>
      </c>
      <c r="I322" s="126">
        <v>0</v>
      </c>
      <c r="J322" s="126">
        <v>0</v>
      </c>
      <c r="K322" s="126">
        <v>0</v>
      </c>
      <c r="L322" s="126">
        <v>0</v>
      </c>
      <c r="M322" s="126">
        <v>0</v>
      </c>
      <c r="N322" s="126">
        <f t="shared" ref="N322:S322" si="853">+N321/N320</f>
        <v>0.99996000000000007</v>
      </c>
      <c r="O322" s="126">
        <f t="shared" si="853"/>
        <v>0.99996000000000007</v>
      </c>
      <c r="P322" s="126">
        <f t="shared" si="853"/>
        <v>0.99996000000000007</v>
      </c>
      <c r="Q322" s="126">
        <f t="shared" si="853"/>
        <v>0.99996000000000007</v>
      </c>
      <c r="R322" s="126">
        <f t="shared" si="853"/>
        <v>0.99996000000000007</v>
      </c>
      <c r="S322" s="126">
        <f t="shared" si="853"/>
        <v>0.99996000000000007</v>
      </c>
      <c r="T322" s="127">
        <f>+T321/T320</f>
        <v>0.99996000000000018</v>
      </c>
      <c r="U322" s="74"/>
      <c r="V322" s="74"/>
      <c r="W322" s="73"/>
      <c r="X322" s="73"/>
      <c r="Y322" s="73"/>
      <c r="Z322" s="73"/>
      <c r="AA322" s="73"/>
      <c r="AB322" s="73"/>
      <c r="AC322" s="83"/>
      <c r="AD322" s="73"/>
      <c r="AE322" s="84"/>
      <c r="AF322" s="83"/>
      <c r="AG322" s="73"/>
      <c r="AH322" s="84"/>
      <c r="AI322" s="73"/>
      <c r="AJ322" s="73"/>
      <c r="AK322" s="73"/>
      <c r="AL322" s="73"/>
      <c r="AM322" s="73"/>
      <c r="AN322" s="72"/>
    </row>
    <row r="323" spans="1:40" s="30" customFormat="1" ht="44.25" customHeight="1" x14ac:dyDescent="0.3">
      <c r="A323" s="103"/>
      <c r="B323" s="111"/>
      <c r="C323" s="74"/>
      <c r="D323" s="74"/>
      <c r="E323" s="103"/>
      <c r="F323" s="75"/>
      <c r="G323" s="37" t="s">
        <v>109</v>
      </c>
      <c r="H323" s="38" t="s">
        <v>416</v>
      </c>
      <c r="I323" s="38" t="s">
        <v>416</v>
      </c>
      <c r="J323" s="38" t="s">
        <v>416</v>
      </c>
      <c r="K323" s="38" t="s">
        <v>416</v>
      </c>
      <c r="L323" s="38" t="s">
        <v>416</v>
      </c>
      <c r="M323" s="38" t="s">
        <v>416</v>
      </c>
      <c r="N323" s="121" t="s">
        <v>497</v>
      </c>
      <c r="O323" s="121" t="s">
        <v>497</v>
      </c>
      <c r="P323" s="121" t="s">
        <v>497</v>
      </c>
      <c r="Q323" s="121" t="s">
        <v>497</v>
      </c>
      <c r="R323" s="121" t="s">
        <v>497</v>
      </c>
      <c r="S323" s="121" t="s">
        <v>497</v>
      </c>
      <c r="T323" s="49" t="s">
        <v>110</v>
      </c>
      <c r="U323" s="74"/>
      <c r="V323" s="74"/>
      <c r="W323" s="73"/>
      <c r="X323" s="73"/>
      <c r="Y323" s="73"/>
      <c r="Z323" s="73"/>
      <c r="AA323" s="73"/>
      <c r="AB323" s="73"/>
      <c r="AC323" s="83"/>
      <c r="AD323" s="73"/>
      <c r="AE323" s="84"/>
      <c r="AF323" s="83"/>
      <c r="AG323" s="73"/>
      <c r="AH323" s="84"/>
      <c r="AI323" s="73"/>
      <c r="AJ323" s="73"/>
      <c r="AK323" s="73"/>
      <c r="AL323" s="73"/>
      <c r="AM323" s="73"/>
      <c r="AN323" s="72"/>
    </row>
    <row r="324" spans="1:40" s="30" customFormat="1" ht="44.25" customHeight="1" x14ac:dyDescent="0.3">
      <c r="A324" s="103" t="s">
        <v>183</v>
      </c>
      <c r="B324" s="111" t="s">
        <v>37</v>
      </c>
      <c r="C324" s="74" t="s">
        <v>38</v>
      </c>
      <c r="D324" s="74">
        <v>84</v>
      </c>
      <c r="E324" s="103" t="s">
        <v>501</v>
      </c>
      <c r="F324" s="75" t="s">
        <v>38</v>
      </c>
      <c r="G324" s="37" t="s">
        <v>106</v>
      </c>
      <c r="H324" s="126">
        <v>0</v>
      </c>
      <c r="I324" s="126">
        <v>0</v>
      </c>
      <c r="J324" s="126">
        <v>0</v>
      </c>
      <c r="K324" s="126">
        <v>0</v>
      </c>
      <c r="L324" s="126">
        <v>0</v>
      </c>
      <c r="M324" s="126">
        <v>0</v>
      </c>
      <c r="N324" s="133">
        <v>0</v>
      </c>
      <c r="O324" s="133">
        <v>1</v>
      </c>
      <c r="P324" s="133">
        <v>0</v>
      </c>
      <c r="Q324" s="133">
        <v>0</v>
      </c>
      <c r="R324" s="133">
        <v>0</v>
      </c>
      <c r="S324" s="133">
        <v>0</v>
      </c>
      <c r="T324" s="127">
        <f t="shared" ref="T324:T325" si="854">SUM(H324:S324)</f>
        <v>1</v>
      </c>
      <c r="U324" s="74" t="s">
        <v>502</v>
      </c>
      <c r="V324" s="74" t="s">
        <v>503</v>
      </c>
      <c r="W324" s="73" t="s">
        <v>415</v>
      </c>
      <c r="X324" s="73" t="s">
        <v>415</v>
      </c>
      <c r="Y324" s="73" t="s">
        <v>415</v>
      </c>
      <c r="Z324" s="73" t="s">
        <v>415</v>
      </c>
      <c r="AA324" s="73" t="s">
        <v>415</v>
      </c>
      <c r="AB324" s="73" t="s">
        <v>415</v>
      </c>
      <c r="AC324" s="83">
        <f t="shared" ref="AC324" si="855">SUM(N324:P324)</f>
        <v>1</v>
      </c>
      <c r="AD324" s="73">
        <f t="shared" ref="AD324" si="856">SUM(N325:P325)</f>
        <v>1</v>
      </c>
      <c r="AE324" s="84">
        <f t="shared" ref="AE324" si="857">SUM(N325:P325)/SUM(N324:P324)</f>
        <v>1</v>
      </c>
      <c r="AF324" s="112" t="s">
        <v>592</v>
      </c>
      <c r="AG324" s="112" t="s">
        <v>592</v>
      </c>
      <c r="AH324" s="112" t="s">
        <v>592</v>
      </c>
      <c r="AI324" s="73" t="s">
        <v>415</v>
      </c>
      <c r="AJ324" s="73" t="s">
        <v>415</v>
      </c>
      <c r="AK324" s="73" t="s">
        <v>415</v>
      </c>
      <c r="AL324" s="73">
        <f>SUM(H324:S324)</f>
        <v>1</v>
      </c>
      <c r="AM324" s="73">
        <f>SUM(H325:S325)</f>
        <v>1</v>
      </c>
      <c r="AN324" s="72">
        <f>+AM324/AL324</f>
        <v>1</v>
      </c>
    </row>
    <row r="325" spans="1:40" s="30" customFormat="1" ht="44.25" customHeight="1" x14ac:dyDescent="0.3">
      <c r="A325" s="103"/>
      <c r="B325" s="111"/>
      <c r="C325" s="74"/>
      <c r="D325" s="74"/>
      <c r="E325" s="103"/>
      <c r="F325" s="75"/>
      <c r="G325" s="37" t="s">
        <v>107</v>
      </c>
      <c r="H325" s="117">
        <v>0</v>
      </c>
      <c r="I325" s="117">
        <v>0</v>
      </c>
      <c r="J325" s="117">
        <v>0</v>
      </c>
      <c r="K325" s="117">
        <v>0</v>
      </c>
      <c r="L325" s="117">
        <v>0</v>
      </c>
      <c r="M325" s="117">
        <v>0</v>
      </c>
      <c r="N325" s="38">
        <v>0</v>
      </c>
      <c r="O325" s="38">
        <v>1</v>
      </c>
      <c r="P325" s="38">
        <v>0</v>
      </c>
      <c r="Q325" s="38">
        <v>0</v>
      </c>
      <c r="R325" s="38">
        <v>0</v>
      </c>
      <c r="S325" s="38">
        <v>0</v>
      </c>
      <c r="T325" s="49">
        <f t="shared" si="854"/>
        <v>1</v>
      </c>
      <c r="U325" s="74"/>
      <c r="V325" s="74"/>
      <c r="W325" s="73"/>
      <c r="X325" s="73"/>
      <c r="Y325" s="73"/>
      <c r="Z325" s="73"/>
      <c r="AA325" s="73"/>
      <c r="AB325" s="73"/>
      <c r="AC325" s="83"/>
      <c r="AD325" s="73"/>
      <c r="AE325" s="84"/>
      <c r="AF325" s="112"/>
      <c r="AG325" s="112"/>
      <c r="AH325" s="112"/>
      <c r="AI325" s="73"/>
      <c r="AJ325" s="73"/>
      <c r="AK325" s="73"/>
      <c r="AL325" s="73"/>
      <c r="AM325" s="73"/>
      <c r="AN325" s="72"/>
    </row>
    <row r="326" spans="1:40" s="30" customFormat="1" ht="44.25" customHeight="1" x14ac:dyDescent="0.3">
      <c r="A326" s="103"/>
      <c r="B326" s="111"/>
      <c r="C326" s="74"/>
      <c r="D326" s="74"/>
      <c r="E326" s="103"/>
      <c r="F326" s="75"/>
      <c r="G326" s="37" t="s">
        <v>108</v>
      </c>
      <c r="H326" s="126">
        <v>0</v>
      </c>
      <c r="I326" s="126">
        <v>0</v>
      </c>
      <c r="J326" s="126">
        <v>0</v>
      </c>
      <c r="K326" s="126">
        <v>0</v>
      </c>
      <c r="L326" s="126">
        <v>0</v>
      </c>
      <c r="M326" s="126">
        <v>0</v>
      </c>
      <c r="N326" s="126">
        <v>0</v>
      </c>
      <c r="O326" s="126">
        <f t="shared" ref="O326:S326" si="858">+O325/O324</f>
        <v>1</v>
      </c>
      <c r="P326" s="126">
        <v>0</v>
      </c>
      <c r="Q326" s="126">
        <v>0</v>
      </c>
      <c r="R326" s="126">
        <v>0</v>
      </c>
      <c r="S326" s="126">
        <v>0</v>
      </c>
      <c r="T326" s="127">
        <f>+T325/T324</f>
        <v>1</v>
      </c>
      <c r="U326" s="74"/>
      <c r="V326" s="74"/>
      <c r="W326" s="73"/>
      <c r="X326" s="73"/>
      <c r="Y326" s="73"/>
      <c r="Z326" s="73"/>
      <c r="AA326" s="73"/>
      <c r="AB326" s="73"/>
      <c r="AC326" s="83"/>
      <c r="AD326" s="73"/>
      <c r="AE326" s="84"/>
      <c r="AF326" s="112"/>
      <c r="AG326" s="112"/>
      <c r="AH326" s="112"/>
      <c r="AI326" s="73"/>
      <c r="AJ326" s="73"/>
      <c r="AK326" s="73"/>
      <c r="AL326" s="73"/>
      <c r="AM326" s="73"/>
      <c r="AN326" s="72"/>
    </row>
    <row r="327" spans="1:40" s="30" customFormat="1" ht="44.25" customHeight="1" x14ac:dyDescent="0.3">
      <c r="A327" s="103"/>
      <c r="B327" s="111"/>
      <c r="C327" s="74"/>
      <c r="D327" s="74"/>
      <c r="E327" s="103"/>
      <c r="F327" s="75"/>
      <c r="G327" s="37" t="s">
        <v>109</v>
      </c>
      <c r="H327" s="38" t="s">
        <v>416</v>
      </c>
      <c r="I327" s="38" t="s">
        <v>416</v>
      </c>
      <c r="J327" s="38" t="s">
        <v>416</v>
      </c>
      <c r="K327" s="38" t="s">
        <v>416</v>
      </c>
      <c r="L327" s="38" t="s">
        <v>416</v>
      </c>
      <c r="M327" s="38" t="s">
        <v>416</v>
      </c>
      <c r="N327" s="120" t="s">
        <v>110</v>
      </c>
      <c r="O327" s="122" t="s">
        <v>504</v>
      </c>
      <c r="P327" s="120" t="s">
        <v>110</v>
      </c>
      <c r="Q327" s="120" t="s">
        <v>110</v>
      </c>
      <c r="R327" s="120" t="s">
        <v>110</v>
      </c>
      <c r="S327" s="120" t="s">
        <v>110</v>
      </c>
      <c r="T327" s="49" t="s">
        <v>110</v>
      </c>
      <c r="U327" s="74"/>
      <c r="V327" s="74"/>
      <c r="W327" s="73"/>
      <c r="X327" s="73"/>
      <c r="Y327" s="73"/>
      <c r="Z327" s="73"/>
      <c r="AA327" s="73"/>
      <c r="AB327" s="73"/>
      <c r="AC327" s="83"/>
      <c r="AD327" s="73"/>
      <c r="AE327" s="84"/>
      <c r="AF327" s="112"/>
      <c r="AG327" s="112"/>
      <c r="AH327" s="112"/>
      <c r="AI327" s="73"/>
      <c r="AJ327" s="73"/>
      <c r="AK327" s="73"/>
      <c r="AL327" s="73"/>
      <c r="AM327" s="73"/>
      <c r="AN327" s="72"/>
    </row>
    <row r="328" spans="1:40" s="30" customFormat="1" ht="44.25" customHeight="1" x14ac:dyDescent="0.3">
      <c r="A328" s="103" t="s">
        <v>183</v>
      </c>
      <c r="B328" s="111" t="s">
        <v>37</v>
      </c>
      <c r="C328" s="74" t="s">
        <v>38</v>
      </c>
      <c r="D328" s="74">
        <v>85</v>
      </c>
      <c r="E328" s="103" t="s">
        <v>505</v>
      </c>
      <c r="F328" s="75" t="s">
        <v>38</v>
      </c>
      <c r="G328" s="37" t="s">
        <v>106</v>
      </c>
      <c r="H328" s="126">
        <v>0</v>
      </c>
      <c r="I328" s="126">
        <v>0</v>
      </c>
      <c r="J328" s="126">
        <v>0</v>
      </c>
      <c r="K328" s="126">
        <v>0</v>
      </c>
      <c r="L328" s="126">
        <v>0</v>
      </c>
      <c r="M328" s="126">
        <v>0</v>
      </c>
      <c r="N328" s="133">
        <v>0</v>
      </c>
      <c r="O328" s="133">
        <v>1</v>
      </c>
      <c r="P328" s="133">
        <v>0</v>
      </c>
      <c r="Q328" s="133">
        <v>0</v>
      </c>
      <c r="R328" s="133">
        <v>0</v>
      </c>
      <c r="S328" s="133">
        <v>0</v>
      </c>
      <c r="T328" s="127">
        <f t="shared" ref="T328:T329" si="859">SUM(H328:S328)</f>
        <v>1</v>
      </c>
      <c r="U328" s="74" t="s">
        <v>506</v>
      </c>
      <c r="V328" s="74" t="s">
        <v>507</v>
      </c>
      <c r="W328" s="73" t="s">
        <v>415</v>
      </c>
      <c r="X328" s="73" t="s">
        <v>415</v>
      </c>
      <c r="Y328" s="73" t="s">
        <v>415</v>
      </c>
      <c r="Z328" s="73" t="s">
        <v>415</v>
      </c>
      <c r="AA328" s="73" t="s">
        <v>415</v>
      </c>
      <c r="AB328" s="73" t="s">
        <v>415</v>
      </c>
      <c r="AC328" s="83">
        <f t="shared" ref="AC328" si="860">SUM(N328:P328)</f>
        <v>1</v>
      </c>
      <c r="AD328" s="73">
        <f t="shared" ref="AD328" si="861">SUM(N329:P329)</f>
        <v>1</v>
      </c>
      <c r="AE328" s="84">
        <f t="shared" ref="AE328" si="862">SUM(N329:P329)/SUM(N328:P328)</f>
        <v>1</v>
      </c>
      <c r="AF328" s="112" t="s">
        <v>592</v>
      </c>
      <c r="AG328" s="112" t="s">
        <v>592</v>
      </c>
      <c r="AH328" s="112" t="s">
        <v>592</v>
      </c>
      <c r="AI328" s="73" t="s">
        <v>415</v>
      </c>
      <c r="AJ328" s="73" t="s">
        <v>415</v>
      </c>
      <c r="AK328" s="73" t="s">
        <v>415</v>
      </c>
      <c r="AL328" s="73">
        <f>SUM(H328:S328)</f>
        <v>1</v>
      </c>
      <c r="AM328" s="73">
        <f>SUM(H329:S329)</f>
        <v>1</v>
      </c>
      <c r="AN328" s="72">
        <f>+AM328/AL328</f>
        <v>1</v>
      </c>
    </row>
    <row r="329" spans="1:40" s="30" customFormat="1" ht="44.25" customHeight="1" x14ac:dyDescent="0.3">
      <c r="A329" s="103"/>
      <c r="B329" s="111"/>
      <c r="C329" s="74"/>
      <c r="D329" s="74"/>
      <c r="E329" s="103"/>
      <c r="F329" s="75"/>
      <c r="G329" s="37" t="s">
        <v>107</v>
      </c>
      <c r="H329" s="117">
        <v>0</v>
      </c>
      <c r="I329" s="117">
        <v>0</v>
      </c>
      <c r="J329" s="117">
        <v>0</v>
      </c>
      <c r="K329" s="117">
        <v>0</v>
      </c>
      <c r="L329" s="117">
        <v>0</v>
      </c>
      <c r="M329" s="117">
        <v>0</v>
      </c>
      <c r="N329" s="38">
        <v>0</v>
      </c>
      <c r="O329" s="38">
        <v>1</v>
      </c>
      <c r="P329" s="38">
        <v>0</v>
      </c>
      <c r="Q329" s="38">
        <v>0</v>
      </c>
      <c r="R329" s="38">
        <v>0</v>
      </c>
      <c r="S329" s="38">
        <v>0</v>
      </c>
      <c r="T329" s="49">
        <f t="shared" si="859"/>
        <v>1</v>
      </c>
      <c r="U329" s="74"/>
      <c r="V329" s="74"/>
      <c r="W329" s="73"/>
      <c r="X329" s="73"/>
      <c r="Y329" s="73"/>
      <c r="Z329" s="73"/>
      <c r="AA329" s="73"/>
      <c r="AB329" s="73"/>
      <c r="AC329" s="83"/>
      <c r="AD329" s="73"/>
      <c r="AE329" s="84"/>
      <c r="AF329" s="112"/>
      <c r="AG329" s="112"/>
      <c r="AH329" s="112"/>
      <c r="AI329" s="73"/>
      <c r="AJ329" s="73"/>
      <c r="AK329" s="73"/>
      <c r="AL329" s="73"/>
      <c r="AM329" s="73"/>
      <c r="AN329" s="72"/>
    </row>
    <row r="330" spans="1:40" s="30" customFormat="1" ht="44.25" customHeight="1" x14ac:dyDescent="0.3">
      <c r="A330" s="103"/>
      <c r="B330" s="111"/>
      <c r="C330" s="74"/>
      <c r="D330" s="74"/>
      <c r="E330" s="103"/>
      <c r="F330" s="75"/>
      <c r="G330" s="37" t="s">
        <v>108</v>
      </c>
      <c r="H330" s="126">
        <v>0</v>
      </c>
      <c r="I330" s="126">
        <v>0</v>
      </c>
      <c r="J330" s="126">
        <v>0</v>
      </c>
      <c r="K330" s="126">
        <v>0</v>
      </c>
      <c r="L330" s="126">
        <v>0</v>
      </c>
      <c r="M330" s="126">
        <v>0</v>
      </c>
      <c r="N330" s="126">
        <v>0</v>
      </c>
      <c r="O330" s="126">
        <f t="shared" ref="O330:S330" si="863">+O329/O328</f>
        <v>1</v>
      </c>
      <c r="P330" s="126">
        <v>0</v>
      </c>
      <c r="Q330" s="126">
        <v>0</v>
      </c>
      <c r="R330" s="126">
        <v>0</v>
      </c>
      <c r="S330" s="126">
        <v>0</v>
      </c>
      <c r="T330" s="127">
        <f>+T329/T328</f>
        <v>1</v>
      </c>
      <c r="U330" s="74"/>
      <c r="V330" s="74"/>
      <c r="W330" s="73"/>
      <c r="X330" s="73"/>
      <c r="Y330" s="73"/>
      <c r="Z330" s="73"/>
      <c r="AA330" s="73"/>
      <c r="AB330" s="73"/>
      <c r="AC330" s="83"/>
      <c r="AD330" s="73"/>
      <c r="AE330" s="84"/>
      <c r="AF330" s="112"/>
      <c r="AG330" s="112"/>
      <c r="AH330" s="112"/>
      <c r="AI330" s="73"/>
      <c r="AJ330" s="73"/>
      <c r="AK330" s="73"/>
      <c r="AL330" s="73"/>
      <c r="AM330" s="73"/>
      <c r="AN330" s="72"/>
    </row>
    <row r="331" spans="1:40" s="30" customFormat="1" ht="44.25" customHeight="1" x14ac:dyDescent="0.3">
      <c r="A331" s="103"/>
      <c r="B331" s="111"/>
      <c r="C331" s="74"/>
      <c r="D331" s="74"/>
      <c r="E331" s="103"/>
      <c r="F331" s="75"/>
      <c r="G331" s="37" t="s">
        <v>109</v>
      </c>
      <c r="H331" s="38" t="s">
        <v>416</v>
      </c>
      <c r="I331" s="38" t="s">
        <v>416</v>
      </c>
      <c r="J331" s="38" t="s">
        <v>416</v>
      </c>
      <c r="K331" s="38" t="s">
        <v>416</v>
      </c>
      <c r="L331" s="38" t="s">
        <v>416</v>
      </c>
      <c r="M331" s="38" t="s">
        <v>416</v>
      </c>
      <c r="N331" s="120" t="s">
        <v>110</v>
      </c>
      <c r="O331" s="122" t="s">
        <v>504</v>
      </c>
      <c r="P331" s="120" t="s">
        <v>110</v>
      </c>
      <c r="Q331" s="120" t="s">
        <v>110</v>
      </c>
      <c r="R331" s="120" t="s">
        <v>110</v>
      </c>
      <c r="S331" s="120" t="s">
        <v>110</v>
      </c>
      <c r="T331" s="49" t="s">
        <v>110</v>
      </c>
      <c r="U331" s="74"/>
      <c r="V331" s="74"/>
      <c r="W331" s="73"/>
      <c r="X331" s="73"/>
      <c r="Y331" s="73"/>
      <c r="Z331" s="73"/>
      <c r="AA331" s="73"/>
      <c r="AB331" s="73"/>
      <c r="AC331" s="83"/>
      <c r="AD331" s="73"/>
      <c r="AE331" s="84"/>
      <c r="AF331" s="112"/>
      <c r="AG331" s="112"/>
      <c r="AH331" s="112"/>
      <c r="AI331" s="73"/>
      <c r="AJ331" s="73"/>
      <c r="AK331" s="73"/>
      <c r="AL331" s="73"/>
      <c r="AM331" s="73"/>
      <c r="AN331" s="72"/>
    </row>
    <row r="332" spans="1:40" s="30" customFormat="1" ht="44.25" customHeight="1" x14ac:dyDescent="0.3">
      <c r="A332" s="103" t="s">
        <v>183</v>
      </c>
      <c r="B332" s="111" t="s">
        <v>37</v>
      </c>
      <c r="C332" s="74" t="s">
        <v>38</v>
      </c>
      <c r="D332" s="74">
        <v>86</v>
      </c>
      <c r="E332" s="103" t="s">
        <v>508</v>
      </c>
      <c r="F332" s="75" t="s">
        <v>38</v>
      </c>
      <c r="G332" s="37" t="s">
        <v>106</v>
      </c>
      <c r="H332" s="126">
        <v>0</v>
      </c>
      <c r="I332" s="126">
        <v>0</v>
      </c>
      <c r="J332" s="126">
        <v>0</v>
      </c>
      <c r="K332" s="126">
        <v>0</v>
      </c>
      <c r="L332" s="126">
        <v>0</v>
      </c>
      <c r="M332" s="126">
        <v>0</v>
      </c>
      <c r="N332" s="133">
        <v>0</v>
      </c>
      <c r="O332" s="133">
        <v>1</v>
      </c>
      <c r="P332" s="133">
        <v>0</v>
      </c>
      <c r="Q332" s="133">
        <v>0</v>
      </c>
      <c r="R332" s="133">
        <v>0</v>
      </c>
      <c r="S332" s="133">
        <v>0</v>
      </c>
      <c r="T332" s="127">
        <f t="shared" ref="T332:T333" si="864">SUM(H332:S332)</f>
        <v>1</v>
      </c>
      <c r="U332" s="74" t="s">
        <v>509</v>
      </c>
      <c r="V332" s="74" t="s">
        <v>510</v>
      </c>
      <c r="W332" s="73" t="s">
        <v>415</v>
      </c>
      <c r="X332" s="73" t="s">
        <v>415</v>
      </c>
      <c r="Y332" s="73" t="s">
        <v>415</v>
      </c>
      <c r="Z332" s="73" t="s">
        <v>415</v>
      </c>
      <c r="AA332" s="73" t="s">
        <v>415</v>
      </c>
      <c r="AB332" s="73" t="s">
        <v>415</v>
      </c>
      <c r="AC332" s="83">
        <f t="shared" ref="AC332" si="865">SUM(N332:P332)</f>
        <v>1</v>
      </c>
      <c r="AD332" s="73">
        <f t="shared" ref="AD332" si="866">SUM(N333:P333)</f>
        <v>1</v>
      </c>
      <c r="AE332" s="84">
        <f t="shared" ref="AE332" si="867">SUM(N333:P333)/SUM(N332:P332)</f>
        <v>1</v>
      </c>
      <c r="AF332" s="112" t="s">
        <v>592</v>
      </c>
      <c r="AG332" s="112" t="s">
        <v>592</v>
      </c>
      <c r="AH332" s="112" t="s">
        <v>592</v>
      </c>
      <c r="AI332" s="73" t="s">
        <v>415</v>
      </c>
      <c r="AJ332" s="73" t="s">
        <v>415</v>
      </c>
      <c r="AK332" s="73" t="s">
        <v>415</v>
      </c>
      <c r="AL332" s="73">
        <f>SUM(H332:S332)</f>
        <v>1</v>
      </c>
      <c r="AM332" s="73">
        <f>SUM(H333:S333)</f>
        <v>1</v>
      </c>
      <c r="AN332" s="72">
        <f>+AM332/AL332</f>
        <v>1</v>
      </c>
    </row>
    <row r="333" spans="1:40" s="30" customFormat="1" ht="44.25" customHeight="1" x14ac:dyDescent="0.3">
      <c r="A333" s="103"/>
      <c r="B333" s="111"/>
      <c r="C333" s="74"/>
      <c r="D333" s="74"/>
      <c r="E333" s="103"/>
      <c r="F333" s="75"/>
      <c r="G333" s="37" t="s">
        <v>107</v>
      </c>
      <c r="H333" s="117">
        <v>0</v>
      </c>
      <c r="I333" s="117">
        <v>0</v>
      </c>
      <c r="J333" s="117">
        <v>0</v>
      </c>
      <c r="K333" s="117">
        <v>0</v>
      </c>
      <c r="L333" s="117">
        <v>0</v>
      </c>
      <c r="M333" s="117">
        <v>0</v>
      </c>
      <c r="N333" s="38">
        <v>0</v>
      </c>
      <c r="O333" s="38">
        <v>1</v>
      </c>
      <c r="P333" s="38">
        <v>0</v>
      </c>
      <c r="Q333" s="38">
        <v>0</v>
      </c>
      <c r="R333" s="38">
        <v>0</v>
      </c>
      <c r="S333" s="38">
        <v>0</v>
      </c>
      <c r="T333" s="49">
        <f t="shared" si="864"/>
        <v>1</v>
      </c>
      <c r="U333" s="74"/>
      <c r="V333" s="74"/>
      <c r="W333" s="73"/>
      <c r="X333" s="73"/>
      <c r="Y333" s="73"/>
      <c r="Z333" s="73"/>
      <c r="AA333" s="73"/>
      <c r="AB333" s="73"/>
      <c r="AC333" s="83"/>
      <c r="AD333" s="73"/>
      <c r="AE333" s="84"/>
      <c r="AF333" s="112"/>
      <c r="AG333" s="112"/>
      <c r="AH333" s="112"/>
      <c r="AI333" s="73"/>
      <c r="AJ333" s="73"/>
      <c r="AK333" s="73"/>
      <c r="AL333" s="73"/>
      <c r="AM333" s="73"/>
      <c r="AN333" s="72"/>
    </row>
    <row r="334" spans="1:40" s="30" customFormat="1" ht="44.25" customHeight="1" x14ac:dyDescent="0.3">
      <c r="A334" s="103"/>
      <c r="B334" s="111"/>
      <c r="C334" s="74"/>
      <c r="D334" s="74"/>
      <c r="E334" s="103"/>
      <c r="F334" s="75"/>
      <c r="G334" s="37" t="s">
        <v>108</v>
      </c>
      <c r="H334" s="126">
        <v>0</v>
      </c>
      <c r="I334" s="126">
        <v>0</v>
      </c>
      <c r="J334" s="126">
        <v>0</v>
      </c>
      <c r="K334" s="126">
        <v>0</v>
      </c>
      <c r="L334" s="126">
        <v>0</v>
      </c>
      <c r="M334" s="126">
        <v>0</v>
      </c>
      <c r="N334" s="126">
        <v>0</v>
      </c>
      <c r="O334" s="126">
        <f t="shared" ref="O334:S334" si="868">+O333/O332</f>
        <v>1</v>
      </c>
      <c r="P334" s="126">
        <v>0</v>
      </c>
      <c r="Q334" s="126">
        <v>0</v>
      </c>
      <c r="R334" s="126">
        <v>0</v>
      </c>
      <c r="S334" s="126">
        <v>0</v>
      </c>
      <c r="T334" s="127">
        <f>+T333/T332</f>
        <v>1</v>
      </c>
      <c r="U334" s="74"/>
      <c r="V334" s="74"/>
      <c r="W334" s="73"/>
      <c r="X334" s="73"/>
      <c r="Y334" s="73"/>
      <c r="Z334" s="73"/>
      <c r="AA334" s="73"/>
      <c r="AB334" s="73"/>
      <c r="AC334" s="83"/>
      <c r="AD334" s="73"/>
      <c r="AE334" s="84"/>
      <c r="AF334" s="112"/>
      <c r="AG334" s="112"/>
      <c r="AH334" s="112"/>
      <c r="AI334" s="73"/>
      <c r="AJ334" s="73"/>
      <c r="AK334" s="73"/>
      <c r="AL334" s="73"/>
      <c r="AM334" s="73"/>
      <c r="AN334" s="72"/>
    </row>
    <row r="335" spans="1:40" s="30" customFormat="1" ht="44.25" customHeight="1" x14ac:dyDescent="0.3">
      <c r="A335" s="103"/>
      <c r="B335" s="111"/>
      <c r="C335" s="74"/>
      <c r="D335" s="74"/>
      <c r="E335" s="103"/>
      <c r="F335" s="75"/>
      <c r="G335" s="37" t="s">
        <v>109</v>
      </c>
      <c r="H335" s="38" t="s">
        <v>416</v>
      </c>
      <c r="I335" s="38" t="s">
        <v>416</v>
      </c>
      <c r="J335" s="38" t="s">
        <v>416</v>
      </c>
      <c r="K335" s="38" t="s">
        <v>416</v>
      </c>
      <c r="L335" s="38" t="s">
        <v>416</v>
      </c>
      <c r="M335" s="38" t="s">
        <v>416</v>
      </c>
      <c r="N335" s="120" t="s">
        <v>110</v>
      </c>
      <c r="O335" s="122" t="s">
        <v>504</v>
      </c>
      <c r="P335" s="120" t="s">
        <v>110</v>
      </c>
      <c r="Q335" s="120" t="s">
        <v>110</v>
      </c>
      <c r="R335" s="120" t="s">
        <v>110</v>
      </c>
      <c r="S335" s="120" t="s">
        <v>110</v>
      </c>
      <c r="T335" s="49" t="s">
        <v>110</v>
      </c>
      <c r="U335" s="74"/>
      <c r="V335" s="74"/>
      <c r="W335" s="73"/>
      <c r="X335" s="73"/>
      <c r="Y335" s="73"/>
      <c r="Z335" s="73"/>
      <c r="AA335" s="73"/>
      <c r="AB335" s="73"/>
      <c r="AC335" s="83"/>
      <c r="AD335" s="73"/>
      <c r="AE335" s="84"/>
      <c r="AF335" s="112"/>
      <c r="AG335" s="112"/>
      <c r="AH335" s="112"/>
      <c r="AI335" s="73"/>
      <c r="AJ335" s="73"/>
      <c r="AK335" s="73"/>
      <c r="AL335" s="73"/>
      <c r="AM335" s="73"/>
      <c r="AN335" s="72"/>
    </row>
    <row r="336" spans="1:40" s="30" customFormat="1" ht="44.25" customHeight="1" x14ac:dyDescent="0.3">
      <c r="A336" s="103" t="s">
        <v>183</v>
      </c>
      <c r="B336" s="111" t="s">
        <v>37</v>
      </c>
      <c r="C336" s="74" t="s">
        <v>38</v>
      </c>
      <c r="D336" s="74">
        <v>87</v>
      </c>
      <c r="E336" s="103" t="s">
        <v>511</v>
      </c>
      <c r="F336" s="75" t="s">
        <v>38</v>
      </c>
      <c r="G336" s="37" t="s">
        <v>106</v>
      </c>
      <c r="H336" s="126">
        <v>0</v>
      </c>
      <c r="I336" s="126">
        <v>0</v>
      </c>
      <c r="J336" s="126">
        <v>0</v>
      </c>
      <c r="K336" s="126">
        <v>0</v>
      </c>
      <c r="L336" s="126">
        <v>0</v>
      </c>
      <c r="M336" s="126">
        <v>0</v>
      </c>
      <c r="N336" s="133">
        <v>0</v>
      </c>
      <c r="O336" s="133">
        <v>0.33</v>
      </c>
      <c r="P336" s="133">
        <v>0</v>
      </c>
      <c r="Q336" s="133">
        <v>0.33</v>
      </c>
      <c r="R336" s="133">
        <v>0</v>
      </c>
      <c r="S336" s="133">
        <v>0.34</v>
      </c>
      <c r="T336" s="127">
        <f t="shared" ref="T336:T337" si="869">SUM(H336:S336)</f>
        <v>1</v>
      </c>
      <c r="U336" s="74" t="s">
        <v>558</v>
      </c>
      <c r="V336" s="74" t="s">
        <v>584</v>
      </c>
      <c r="W336" s="73" t="s">
        <v>415</v>
      </c>
      <c r="X336" s="73" t="s">
        <v>415</v>
      </c>
      <c r="Y336" s="73" t="s">
        <v>415</v>
      </c>
      <c r="Z336" s="73" t="s">
        <v>415</v>
      </c>
      <c r="AA336" s="73" t="s">
        <v>415</v>
      </c>
      <c r="AB336" s="73" t="s">
        <v>415</v>
      </c>
      <c r="AC336" s="83">
        <f t="shared" ref="AC336" si="870">SUM(N336:P336)</f>
        <v>0.33</v>
      </c>
      <c r="AD336" s="73">
        <f t="shared" ref="AD336" si="871">SUM(N337:P337)</f>
        <v>0.33</v>
      </c>
      <c r="AE336" s="84">
        <f t="shared" ref="AE336" si="872">SUM(N337:P337)/SUM(N336:P336)</f>
        <v>1</v>
      </c>
      <c r="AF336" s="83">
        <f t="shared" ref="AF336" si="873">SUM(Q336:S336)</f>
        <v>0.67</v>
      </c>
      <c r="AG336" s="73">
        <f t="shared" ref="AG336" si="874">SUM(Q337:S337)</f>
        <v>0.67</v>
      </c>
      <c r="AH336" s="84">
        <f t="shared" ref="AH336" si="875">SUM(Q337:S337)/SUM(Q336:S336)</f>
        <v>1</v>
      </c>
      <c r="AI336" s="73" t="s">
        <v>415</v>
      </c>
      <c r="AJ336" s="73" t="s">
        <v>415</v>
      </c>
      <c r="AK336" s="73" t="s">
        <v>415</v>
      </c>
      <c r="AL336" s="73">
        <f>SUM(H336:S336)</f>
        <v>1</v>
      </c>
      <c r="AM336" s="73">
        <f>SUM(H337:S337)</f>
        <v>1</v>
      </c>
      <c r="AN336" s="72">
        <f>+AM336/AL336</f>
        <v>1</v>
      </c>
    </row>
    <row r="337" spans="1:40" s="30" customFormat="1" ht="44.25" customHeight="1" x14ac:dyDescent="0.3">
      <c r="A337" s="103"/>
      <c r="B337" s="111"/>
      <c r="C337" s="74"/>
      <c r="D337" s="74"/>
      <c r="E337" s="103"/>
      <c r="F337" s="75"/>
      <c r="G337" s="37" t="s">
        <v>107</v>
      </c>
      <c r="H337" s="117">
        <v>0</v>
      </c>
      <c r="I337" s="117">
        <v>0</v>
      </c>
      <c r="J337" s="117">
        <v>0</v>
      </c>
      <c r="K337" s="117">
        <v>0</v>
      </c>
      <c r="L337" s="117">
        <v>0</v>
      </c>
      <c r="M337" s="117">
        <v>0</v>
      </c>
      <c r="N337" s="38">
        <v>0</v>
      </c>
      <c r="O337" s="38">
        <v>0.33</v>
      </c>
      <c r="P337" s="38">
        <v>0</v>
      </c>
      <c r="Q337" s="38">
        <v>0.33</v>
      </c>
      <c r="R337" s="38">
        <v>0</v>
      </c>
      <c r="S337" s="38">
        <v>0.34</v>
      </c>
      <c r="T337" s="49">
        <f t="shared" si="869"/>
        <v>1</v>
      </c>
      <c r="U337" s="74"/>
      <c r="V337" s="74"/>
      <c r="W337" s="73"/>
      <c r="X337" s="73"/>
      <c r="Y337" s="73"/>
      <c r="Z337" s="73"/>
      <c r="AA337" s="73"/>
      <c r="AB337" s="73"/>
      <c r="AC337" s="83"/>
      <c r="AD337" s="73"/>
      <c r="AE337" s="84"/>
      <c r="AF337" s="83"/>
      <c r="AG337" s="73"/>
      <c r="AH337" s="84"/>
      <c r="AI337" s="73"/>
      <c r="AJ337" s="73"/>
      <c r="AK337" s="73"/>
      <c r="AL337" s="73"/>
      <c r="AM337" s="73"/>
      <c r="AN337" s="72"/>
    </row>
    <row r="338" spans="1:40" s="30" customFormat="1" ht="44.25" customHeight="1" x14ac:dyDescent="0.3">
      <c r="A338" s="103"/>
      <c r="B338" s="111"/>
      <c r="C338" s="74"/>
      <c r="D338" s="74"/>
      <c r="E338" s="103"/>
      <c r="F338" s="75"/>
      <c r="G338" s="37" t="s">
        <v>108</v>
      </c>
      <c r="H338" s="126">
        <v>0</v>
      </c>
      <c r="I338" s="126">
        <v>0</v>
      </c>
      <c r="J338" s="126">
        <v>0</v>
      </c>
      <c r="K338" s="126">
        <v>0</v>
      </c>
      <c r="L338" s="126">
        <v>0</v>
      </c>
      <c r="M338" s="126">
        <v>0</v>
      </c>
      <c r="N338" s="126">
        <v>0</v>
      </c>
      <c r="O338" s="126">
        <f t="shared" ref="N338:S338" si="876">+O337/O336</f>
        <v>1</v>
      </c>
      <c r="P338" s="126">
        <v>0</v>
      </c>
      <c r="Q338" s="126">
        <f t="shared" si="876"/>
        <v>1</v>
      </c>
      <c r="R338" s="126">
        <v>0</v>
      </c>
      <c r="S338" s="126">
        <f t="shared" si="876"/>
        <v>1</v>
      </c>
      <c r="T338" s="127">
        <f>+T337/T336</f>
        <v>1</v>
      </c>
      <c r="U338" s="74"/>
      <c r="V338" s="74"/>
      <c r="W338" s="73"/>
      <c r="X338" s="73"/>
      <c r="Y338" s="73"/>
      <c r="Z338" s="73"/>
      <c r="AA338" s="73"/>
      <c r="AB338" s="73"/>
      <c r="AC338" s="83"/>
      <c r="AD338" s="73"/>
      <c r="AE338" s="84"/>
      <c r="AF338" s="83"/>
      <c r="AG338" s="73"/>
      <c r="AH338" s="84"/>
      <c r="AI338" s="73"/>
      <c r="AJ338" s="73"/>
      <c r="AK338" s="73"/>
      <c r="AL338" s="73"/>
      <c r="AM338" s="73"/>
      <c r="AN338" s="72"/>
    </row>
    <row r="339" spans="1:40" s="30" customFormat="1" ht="44.25" customHeight="1" x14ac:dyDescent="0.3">
      <c r="A339" s="103"/>
      <c r="B339" s="111"/>
      <c r="C339" s="74"/>
      <c r="D339" s="74"/>
      <c r="E339" s="103"/>
      <c r="F339" s="75"/>
      <c r="G339" s="37" t="s">
        <v>109</v>
      </c>
      <c r="H339" s="38" t="s">
        <v>416</v>
      </c>
      <c r="I339" s="38" t="s">
        <v>416</v>
      </c>
      <c r="J339" s="38" t="s">
        <v>416</v>
      </c>
      <c r="K339" s="38" t="s">
        <v>416</v>
      </c>
      <c r="L339" s="38" t="s">
        <v>416</v>
      </c>
      <c r="M339" s="38" t="s">
        <v>416</v>
      </c>
      <c r="N339" s="120" t="s">
        <v>110</v>
      </c>
      <c r="O339" s="123" t="s">
        <v>512</v>
      </c>
      <c r="P339" s="120" t="s">
        <v>110</v>
      </c>
      <c r="Q339" s="123" t="s">
        <v>512</v>
      </c>
      <c r="R339" s="120" t="s">
        <v>110</v>
      </c>
      <c r="S339" s="123" t="s">
        <v>512</v>
      </c>
      <c r="T339" s="49" t="s">
        <v>110</v>
      </c>
      <c r="U339" s="74"/>
      <c r="V339" s="74"/>
      <c r="W339" s="73"/>
      <c r="X339" s="73"/>
      <c r="Y339" s="73"/>
      <c r="Z339" s="73"/>
      <c r="AA339" s="73"/>
      <c r="AB339" s="73"/>
      <c r="AC339" s="83"/>
      <c r="AD339" s="73"/>
      <c r="AE339" s="84"/>
      <c r="AF339" s="83"/>
      <c r="AG339" s="73"/>
      <c r="AH339" s="84"/>
      <c r="AI339" s="73"/>
      <c r="AJ339" s="73"/>
      <c r="AK339" s="73"/>
      <c r="AL339" s="73"/>
      <c r="AM339" s="73"/>
      <c r="AN339" s="72"/>
    </row>
    <row r="340" spans="1:40" s="30" customFormat="1" ht="43.95" customHeight="1" x14ac:dyDescent="0.3">
      <c r="A340" s="103" t="s">
        <v>183</v>
      </c>
      <c r="B340" s="111" t="s">
        <v>37</v>
      </c>
      <c r="C340" s="74" t="s">
        <v>38</v>
      </c>
      <c r="D340" s="74">
        <v>88</v>
      </c>
      <c r="E340" s="103" t="s">
        <v>513</v>
      </c>
      <c r="F340" s="75" t="s">
        <v>38</v>
      </c>
      <c r="G340" s="37" t="s">
        <v>106</v>
      </c>
      <c r="H340" s="126">
        <v>0</v>
      </c>
      <c r="I340" s="126">
        <v>0</v>
      </c>
      <c r="J340" s="126">
        <v>0</v>
      </c>
      <c r="K340" s="126">
        <v>0</v>
      </c>
      <c r="L340" s="126">
        <v>0</v>
      </c>
      <c r="M340" s="126">
        <v>0</v>
      </c>
      <c r="N340" s="133">
        <v>0</v>
      </c>
      <c r="O340" s="133">
        <v>0.33</v>
      </c>
      <c r="P340" s="133">
        <v>0</v>
      </c>
      <c r="Q340" s="133">
        <v>0.33</v>
      </c>
      <c r="R340" s="133">
        <v>0</v>
      </c>
      <c r="S340" s="133">
        <v>0.34</v>
      </c>
      <c r="T340" s="127">
        <f t="shared" ref="T340:T341" si="877">SUM(H340:S340)</f>
        <v>1</v>
      </c>
      <c r="U340" s="74" t="s">
        <v>559</v>
      </c>
      <c r="V340" s="74" t="s">
        <v>585</v>
      </c>
      <c r="W340" s="73" t="s">
        <v>415</v>
      </c>
      <c r="X340" s="73" t="s">
        <v>415</v>
      </c>
      <c r="Y340" s="73" t="s">
        <v>415</v>
      </c>
      <c r="Z340" s="73" t="s">
        <v>415</v>
      </c>
      <c r="AA340" s="73" t="s">
        <v>415</v>
      </c>
      <c r="AB340" s="73" t="s">
        <v>415</v>
      </c>
      <c r="AC340" s="83">
        <f t="shared" ref="AC340" si="878">SUM(N340:P340)</f>
        <v>0.33</v>
      </c>
      <c r="AD340" s="73">
        <f t="shared" ref="AD340" si="879">SUM(N341:P341)</f>
        <v>0.33</v>
      </c>
      <c r="AE340" s="84">
        <f t="shared" ref="AE340" si="880">SUM(N341:P341)/SUM(N340:P340)</f>
        <v>1</v>
      </c>
      <c r="AF340" s="83">
        <f t="shared" ref="AF340" si="881">SUM(Q340:S340)</f>
        <v>0.67</v>
      </c>
      <c r="AG340" s="73">
        <f t="shared" ref="AG340" si="882">SUM(Q341:S341)</f>
        <v>0.67</v>
      </c>
      <c r="AH340" s="84">
        <f t="shared" ref="AH340" si="883">SUM(Q341:S341)/SUM(Q340:S340)</f>
        <v>1</v>
      </c>
      <c r="AI340" s="73" t="s">
        <v>415</v>
      </c>
      <c r="AJ340" s="73" t="s">
        <v>415</v>
      </c>
      <c r="AK340" s="73" t="s">
        <v>415</v>
      </c>
      <c r="AL340" s="73">
        <f>SUM(H340:S340)</f>
        <v>1</v>
      </c>
      <c r="AM340" s="73">
        <f>SUM(H341:S341)</f>
        <v>1</v>
      </c>
      <c r="AN340" s="72">
        <f>+AM340/AL340</f>
        <v>1</v>
      </c>
    </row>
    <row r="341" spans="1:40" s="30" customFormat="1" ht="43.95" customHeight="1" x14ac:dyDescent="0.3">
      <c r="A341" s="103"/>
      <c r="B341" s="111"/>
      <c r="C341" s="74"/>
      <c r="D341" s="74"/>
      <c r="E341" s="103"/>
      <c r="F341" s="75"/>
      <c r="G341" s="37" t="s">
        <v>107</v>
      </c>
      <c r="H341" s="117">
        <v>0</v>
      </c>
      <c r="I341" s="117">
        <v>0</v>
      </c>
      <c r="J341" s="117">
        <v>0</v>
      </c>
      <c r="K341" s="117">
        <v>0</v>
      </c>
      <c r="L341" s="117">
        <v>0</v>
      </c>
      <c r="M341" s="117">
        <v>0</v>
      </c>
      <c r="N341" s="38">
        <v>0</v>
      </c>
      <c r="O341" s="38">
        <v>0.33</v>
      </c>
      <c r="P341" s="38">
        <v>0</v>
      </c>
      <c r="Q341" s="38">
        <v>0.33</v>
      </c>
      <c r="R341" s="38">
        <v>0</v>
      </c>
      <c r="S341" s="38">
        <v>0.34</v>
      </c>
      <c r="T341" s="49">
        <f t="shared" si="877"/>
        <v>1</v>
      </c>
      <c r="U341" s="74"/>
      <c r="V341" s="74"/>
      <c r="W341" s="73"/>
      <c r="X341" s="73"/>
      <c r="Y341" s="73"/>
      <c r="Z341" s="73"/>
      <c r="AA341" s="73"/>
      <c r="AB341" s="73"/>
      <c r="AC341" s="83"/>
      <c r="AD341" s="73"/>
      <c r="AE341" s="84"/>
      <c r="AF341" s="83"/>
      <c r="AG341" s="73"/>
      <c r="AH341" s="84"/>
      <c r="AI341" s="73"/>
      <c r="AJ341" s="73"/>
      <c r="AK341" s="73"/>
      <c r="AL341" s="73"/>
      <c r="AM341" s="73"/>
      <c r="AN341" s="72"/>
    </row>
    <row r="342" spans="1:40" s="30" customFormat="1" ht="43.95" customHeight="1" x14ac:dyDescent="0.3">
      <c r="A342" s="103"/>
      <c r="B342" s="111"/>
      <c r="C342" s="74"/>
      <c r="D342" s="74"/>
      <c r="E342" s="103"/>
      <c r="F342" s="75"/>
      <c r="G342" s="37" t="s">
        <v>108</v>
      </c>
      <c r="H342" s="126">
        <v>0</v>
      </c>
      <c r="I342" s="126">
        <v>0</v>
      </c>
      <c r="J342" s="126">
        <v>0</v>
      </c>
      <c r="K342" s="126">
        <v>0</v>
      </c>
      <c r="L342" s="126">
        <v>0</v>
      </c>
      <c r="M342" s="126">
        <v>0</v>
      </c>
      <c r="N342" s="126">
        <v>0</v>
      </c>
      <c r="O342" s="126">
        <f t="shared" ref="N342:S342" si="884">+O341/O340</f>
        <v>1</v>
      </c>
      <c r="P342" s="126">
        <v>0</v>
      </c>
      <c r="Q342" s="126">
        <f t="shared" si="884"/>
        <v>1</v>
      </c>
      <c r="R342" s="126">
        <v>0</v>
      </c>
      <c r="S342" s="126">
        <f t="shared" si="884"/>
        <v>1</v>
      </c>
      <c r="T342" s="127">
        <f>+T341/T340</f>
        <v>1</v>
      </c>
      <c r="U342" s="74"/>
      <c r="V342" s="74"/>
      <c r="W342" s="73"/>
      <c r="X342" s="73"/>
      <c r="Y342" s="73"/>
      <c r="Z342" s="73"/>
      <c r="AA342" s="73"/>
      <c r="AB342" s="73"/>
      <c r="AC342" s="83"/>
      <c r="AD342" s="73"/>
      <c r="AE342" s="84"/>
      <c r="AF342" s="83"/>
      <c r="AG342" s="73"/>
      <c r="AH342" s="84"/>
      <c r="AI342" s="73"/>
      <c r="AJ342" s="73"/>
      <c r="AK342" s="73"/>
      <c r="AL342" s="73"/>
      <c r="AM342" s="73"/>
      <c r="AN342" s="72"/>
    </row>
    <row r="343" spans="1:40" s="30" customFormat="1" ht="43.95" customHeight="1" x14ac:dyDescent="0.3">
      <c r="A343" s="103"/>
      <c r="B343" s="111"/>
      <c r="C343" s="74"/>
      <c r="D343" s="74"/>
      <c r="E343" s="103"/>
      <c r="F343" s="75"/>
      <c r="G343" s="37" t="s">
        <v>109</v>
      </c>
      <c r="H343" s="38" t="s">
        <v>416</v>
      </c>
      <c r="I343" s="38" t="s">
        <v>416</v>
      </c>
      <c r="J343" s="38" t="s">
        <v>416</v>
      </c>
      <c r="K343" s="38" t="s">
        <v>416</v>
      </c>
      <c r="L343" s="38" t="s">
        <v>416</v>
      </c>
      <c r="M343" s="38" t="s">
        <v>416</v>
      </c>
      <c r="N343" s="120" t="s">
        <v>110</v>
      </c>
      <c r="O343" s="123" t="s">
        <v>512</v>
      </c>
      <c r="P343" s="120" t="s">
        <v>110</v>
      </c>
      <c r="Q343" s="123" t="s">
        <v>512</v>
      </c>
      <c r="R343" s="120" t="s">
        <v>110</v>
      </c>
      <c r="S343" s="123" t="s">
        <v>512</v>
      </c>
      <c r="T343" s="49" t="s">
        <v>110</v>
      </c>
      <c r="U343" s="74"/>
      <c r="V343" s="74"/>
      <c r="W343" s="73"/>
      <c r="X343" s="73"/>
      <c r="Y343" s="73"/>
      <c r="Z343" s="73"/>
      <c r="AA343" s="73"/>
      <c r="AB343" s="73"/>
      <c r="AC343" s="83"/>
      <c r="AD343" s="73"/>
      <c r="AE343" s="84"/>
      <c r="AF343" s="83"/>
      <c r="AG343" s="73"/>
      <c r="AH343" s="84"/>
      <c r="AI343" s="73"/>
      <c r="AJ343" s="73"/>
      <c r="AK343" s="73"/>
      <c r="AL343" s="73"/>
      <c r="AM343" s="73"/>
      <c r="AN343" s="72"/>
    </row>
    <row r="344" spans="1:40" s="30" customFormat="1" ht="43.95" customHeight="1" x14ac:dyDescent="0.3">
      <c r="A344" s="103" t="s">
        <v>183</v>
      </c>
      <c r="B344" s="111" t="s">
        <v>37</v>
      </c>
      <c r="C344" s="74" t="s">
        <v>38</v>
      </c>
      <c r="D344" s="74">
        <v>89</v>
      </c>
      <c r="E344" s="103" t="s">
        <v>514</v>
      </c>
      <c r="F344" s="75" t="s">
        <v>38</v>
      </c>
      <c r="G344" s="37" t="s">
        <v>106</v>
      </c>
      <c r="H344" s="126">
        <v>0</v>
      </c>
      <c r="I344" s="126">
        <v>0</v>
      </c>
      <c r="J344" s="126">
        <v>0</v>
      </c>
      <c r="K344" s="126">
        <v>0</v>
      </c>
      <c r="L344" s="126">
        <v>0</v>
      </c>
      <c r="M344" s="126">
        <v>0</v>
      </c>
      <c r="N344" s="133">
        <v>0</v>
      </c>
      <c r="O344" s="133">
        <v>0.33</v>
      </c>
      <c r="P344" s="133">
        <v>0</v>
      </c>
      <c r="Q344" s="133">
        <v>0.33</v>
      </c>
      <c r="R344" s="133">
        <v>0</v>
      </c>
      <c r="S344" s="133">
        <v>0.34</v>
      </c>
      <c r="T344" s="127">
        <f t="shared" ref="T344:T345" si="885">SUM(H344:S344)</f>
        <v>1</v>
      </c>
      <c r="U344" s="74" t="s">
        <v>570</v>
      </c>
      <c r="V344" s="74" t="s">
        <v>586</v>
      </c>
      <c r="W344" s="73" t="s">
        <v>415</v>
      </c>
      <c r="X344" s="73" t="s">
        <v>415</v>
      </c>
      <c r="Y344" s="73" t="s">
        <v>415</v>
      </c>
      <c r="Z344" s="73" t="s">
        <v>415</v>
      </c>
      <c r="AA344" s="73" t="s">
        <v>415</v>
      </c>
      <c r="AB344" s="73" t="s">
        <v>415</v>
      </c>
      <c r="AC344" s="83">
        <f t="shared" ref="AC344" si="886">SUM(N344:P344)</f>
        <v>0.33</v>
      </c>
      <c r="AD344" s="73">
        <f t="shared" ref="AD344" si="887">SUM(N345:P345)</f>
        <v>0.33</v>
      </c>
      <c r="AE344" s="84">
        <f t="shared" ref="AE344" si="888">SUM(N345:P345)/SUM(N344:P344)</f>
        <v>1</v>
      </c>
      <c r="AF344" s="83">
        <f t="shared" ref="AF344" si="889">SUM(Q344:S344)</f>
        <v>0.67</v>
      </c>
      <c r="AG344" s="73">
        <f t="shared" ref="AG344" si="890">SUM(Q345:S345)</f>
        <v>0.67</v>
      </c>
      <c r="AH344" s="84">
        <f t="shared" ref="AH344" si="891">SUM(Q345:S345)/SUM(Q344:S344)</f>
        <v>1</v>
      </c>
      <c r="AI344" s="73" t="s">
        <v>415</v>
      </c>
      <c r="AJ344" s="73" t="s">
        <v>415</v>
      </c>
      <c r="AK344" s="73" t="s">
        <v>415</v>
      </c>
      <c r="AL344" s="73">
        <f>SUM(H344:S344)</f>
        <v>1</v>
      </c>
      <c r="AM344" s="73">
        <f>SUM(H345:S345)</f>
        <v>1</v>
      </c>
      <c r="AN344" s="72">
        <f>+AM344/AL344</f>
        <v>1</v>
      </c>
    </row>
    <row r="345" spans="1:40" s="30" customFormat="1" ht="43.95" customHeight="1" x14ac:dyDescent="0.3">
      <c r="A345" s="103"/>
      <c r="B345" s="111"/>
      <c r="C345" s="74"/>
      <c r="D345" s="74"/>
      <c r="E345" s="103"/>
      <c r="F345" s="75"/>
      <c r="G345" s="37" t="s">
        <v>107</v>
      </c>
      <c r="H345" s="117">
        <v>0</v>
      </c>
      <c r="I345" s="117">
        <v>0</v>
      </c>
      <c r="J345" s="117">
        <v>0</v>
      </c>
      <c r="K345" s="117">
        <v>0</v>
      </c>
      <c r="L345" s="117">
        <v>0</v>
      </c>
      <c r="M345" s="117">
        <v>0</v>
      </c>
      <c r="N345" s="38">
        <v>0</v>
      </c>
      <c r="O345" s="38">
        <v>0.33</v>
      </c>
      <c r="P345" s="38">
        <v>0</v>
      </c>
      <c r="Q345" s="38">
        <v>0.33</v>
      </c>
      <c r="R345" s="38">
        <v>0</v>
      </c>
      <c r="S345" s="38">
        <v>0.34</v>
      </c>
      <c r="T345" s="49">
        <f t="shared" si="885"/>
        <v>1</v>
      </c>
      <c r="U345" s="74"/>
      <c r="V345" s="74"/>
      <c r="W345" s="73"/>
      <c r="X345" s="73"/>
      <c r="Y345" s="73"/>
      <c r="Z345" s="73"/>
      <c r="AA345" s="73"/>
      <c r="AB345" s="73"/>
      <c r="AC345" s="83"/>
      <c r="AD345" s="73"/>
      <c r="AE345" s="84"/>
      <c r="AF345" s="83"/>
      <c r="AG345" s="73"/>
      <c r="AH345" s="84"/>
      <c r="AI345" s="73"/>
      <c r="AJ345" s="73"/>
      <c r="AK345" s="73"/>
      <c r="AL345" s="73"/>
      <c r="AM345" s="73"/>
      <c r="AN345" s="72"/>
    </row>
    <row r="346" spans="1:40" s="30" customFormat="1" ht="43.95" customHeight="1" x14ac:dyDescent="0.3">
      <c r="A346" s="103"/>
      <c r="B346" s="111"/>
      <c r="C346" s="74"/>
      <c r="D346" s="74"/>
      <c r="E346" s="103"/>
      <c r="F346" s="75"/>
      <c r="G346" s="37" t="s">
        <v>108</v>
      </c>
      <c r="H346" s="126">
        <v>0</v>
      </c>
      <c r="I346" s="126">
        <v>0</v>
      </c>
      <c r="J346" s="126">
        <v>0</v>
      </c>
      <c r="K346" s="126">
        <v>0</v>
      </c>
      <c r="L346" s="126">
        <v>0</v>
      </c>
      <c r="M346" s="126">
        <v>0</v>
      </c>
      <c r="N346" s="126">
        <v>0</v>
      </c>
      <c r="O346" s="126">
        <f t="shared" ref="N346:S346" si="892">+O345/O344</f>
        <v>1</v>
      </c>
      <c r="P346" s="126">
        <v>0</v>
      </c>
      <c r="Q346" s="126">
        <f t="shared" si="892"/>
        <v>1</v>
      </c>
      <c r="R346" s="126">
        <v>0</v>
      </c>
      <c r="S346" s="126">
        <f t="shared" si="892"/>
        <v>1</v>
      </c>
      <c r="T346" s="127">
        <f>+T345/T344</f>
        <v>1</v>
      </c>
      <c r="U346" s="74"/>
      <c r="V346" s="74"/>
      <c r="W346" s="73"/>
      <c r="X346" s="73"/>
      <c r="Y346" s="73"/>
      <c r="Z346" s="73"/>
      <c r="AA346" s="73"/>
      <c r="AB346" s="73"/>
      <c r="AC346" s="83"/>
      <c r="AD346" s="73"/>
      <c r="AE346" s="84"/>
      <c r="AF346" s="83"/>
      <c r="AG346" s="73"/>
      <c r="AH346" s="84"/>
      <c r="AI346" s="73"/>
      <c r="AJ346" s="73"/>
      <c r="AK346" s="73"/>
      <c r="AL346" s="73"/>
      <c r="AM346" s="73"/>
      <c r="AN346" s="72"/>
    </row>
    <row r="347" spans="1:40" s="30" customFormat="1" ht="43.95" customHeight="1" x14ac:dyDescent="0.3">
      <c r="A347" s="103"/>
      <c r="B347" s="111"/>
      <c r="C347" s="74"/>
      <c r="D347" s="74"/>
      <c r="E347" s="103"/>
      <c r="F347" s="75"/>
      <c r="G347" s="37" t="s">
        <v>109</v>
      </c>
      <c r="H347" s="38" t="s">
        <v>416</v>
      </c>
      <c r="I347" s="38" t="s">
        <v>416</v>
      </c>
      <c r="J347" s="38" t="s">
        <v>416</v>
      </c>
      <c r="K347" s="38" t="s">
        <v>416</v>
      </c>
      <c r="L347" s="38" t="s">
        <v>416</v>
      </c>
      <c r="M347" s="38" t="s">
        <v>416</v>
      </c>
      <c r="N347" s="120" t="s">
        <v>110</v>
      </c>
      <c r="O347" s="123" t="s">
        <v>512</v>
      </c>
      <c r="P347" s="120" t="s">
        <v>110</v>
      </c>
      <c r="Q347" s="123" t="s">
        <v>512</v>
      </c>
      <c r="R347" s="120" t="s">
        <v>110</v>
      </c>
      <c r="S347" s="123" t="s">
        <v>512</v>
      </c>
      <c r="T347" s="49" t="s">
        <v>110</v>
      </c>
      <c r="U347" s="74"/>
      <c r="V347" s="74"/>
      <c r="W347" s="73"/>
      <c r="X347" s="73"/>
      <c r="Y347" s="73"/>
      <c r="Z347" s="73"/>
      <c r="AA347" s="73"/>
      <c r="AB347" s="73"/>
      <c r="AC347" s="83"/>
      <c r="AD347" s="73"/>
      <c r="AE347" s="84"/>
      <c r="AF347" s="83"/>
      <c r="AG347" s="73"/>
      <c r="AH347" s="84"/>
      <c r="AI347" s="73"/>
      <c r="AJ347" s="73"/>
      <c r="AK347" s="73"/>
      <c r="AL347" s="73"/>
      <c r="AM347" s="73"/>
      <c r="AN347" s="72"/>
    </row>
    <row r="348" spans="1:40" s="30" customFormat="1" ht="43.95" customHeight="1" x14ac:dyDescent="0.3">
      <c r="A348" s="103" t="s">
        <v>183</v>
      </c>
      <c r="B348" s="111" t="s">
        <v>37</v>
      </c>
      <c r="C348" s="74" t="s">
        <v>38</v>
      </c>
      <c r="D348" s="74">
        <v>90</v>
      </c>
      <c r="E348" s="103" t="s">
        <v>515</v>
      </c>
      <c r="F348" s="75" t="s">
        <v>38</v>
      </c>
      <c r="G348" s="37" t="s">
        <v>106</v>
      </c>
      <c r="H348" s="126">
        <v>0</v>
      </c>
      <c r="I348" s="126">
        <v>0</v>
      </c>
      <c r="J348" s="126">
        <v>0</v>
      </c>
      <c r="K348" s="126">
        <v>0</v>
      </c>
      <c r="L348" s="126">
        <v>0</v>
      </c>
      <c r="M348" s="126">
        <v>0</v>
      </c>
      <c r="N348" s="133">
        <v>0</v>
      </c>
      <c r="O348" s="133">
        <v>0</v>
      </c>
      <c r="P348" s="133">
        <v>0</v>
      </c>
      <c r="Q348" s="133">
        <v>0</v>
      </c>
      <c r="R348" s="136">
        <v>1</v>
      </c>
      <c r="S348" s="133">
        <v>0</v>
      </c>
      <c r="T348" s="127">
        <f t="shared" ref="T348:T349" si="893">SUM(H348:S348)</f>
        <v>1</v>
      </c>
      <c r="U348" s="74" t="s">
        <v>516</v>
      </c>
      <c r="V348" s="74" t="s">
        <v>517</v>
      </c>
      <c r="W348" s="73" t="s">
        <v>415</v>
      </c>
      <c r="X348" s="73" t="s">
        <v>415</v>
      </c>
      <c r="Y348" s="73" t="s">
        <v>415</v>
      </c>
      <c r="Z348" s="73" t="s">
        <v>415</v>
      </c>
      <c r="AA348" s="73" t="s">
        <v>415</v>
      </c>
      <c r="AB348" s="73" t="s">
        <v>415</v>
      </c>
      <c r="AC348" s="112" t="s">
        <v>147</v>
      </c>
      <c r="AD348" s="112" t="s">
        <v>147</v>
      </c>
      <c r="AE348" s="112" t="s">
        <v>147</v>
      </c>
      <c r="AF348" s="83">
        <f t="shared" ref="AF348" si="894">SUM(Q348:S348)</f>
        <v>1</v>
      </c>
      <c r="AG348" s="73">
        <f t="shared" ref="AG348" si="895">SUM(Q349:S349)</f>
        <v>1</v>
      </c>
      <c r="AH348" s="84">
        <f t="shared" ref="AH348" si="896">SUM(Q349:S349)/SUM(Q348:S348)</f>
        <v>1</v>
      </c>
      <c r="AI348" s="73" t="s">
        <v>415</v>
      </c>
      <c r="AJ348" s="73" t="s">
        <v>415</v>
      </c>
      <c r="AK348" s="73" t="s">
        <v>415</v>
      </c>
      <c r="AL348" s="73">
        <f>SUM(H348:S348)</f>
        <v>1</v>
      </c>
      <c r="AM348" s="73">
        <f>SUM(H349:S349)</f>
        <v>1</v>
      </c>
      <c r="AN348" s="72">
        <f>+AM348/AL348</f>
        <v>1</v>
      </c>
    </row>
    <row r="349" spans="1:40" s="30" customFormat="1" ht="43.95" customHeight="1" x14ac:dyDescent="0.3">
      <c r="A349" s="103"/>
      <c r="B349" s="111"/>
      <c r="C349" s="74"/>
      <c r="D349" s="74"/>
      <c r="E349" s="103"/>
      <c r="F349" s="75"/>
      <c r="G349" s="37" t="s">
        <v>107</v>
      </c>
      <c r="H349" s="117">
        <v>0</v>
      </c>
      <c r="I349" s="117">
        <v>0</v>
      </c>
      <c r="J349" s="117">
        <v>0</v>
      </c>
      <c r="K349" s="117">
        <v>0</v>
      </c>
      <c r="L349" s="117">
        <v>0</v>
      </c>
      <c r="M349" s="117">
        <v>0</v>
      </c>
      <c r="N349" s="38">
        <v>0</v>
      </c>
      <c r="O349" s="38">
        <v>0</v>
      </c>
      <c r="P349" s="38">
        <v>0</v>
      </c>
      <c r="Q349" s="38">
        <v>0</v>
      </c>
      <c r="R349" s="38">
        <v>1</v>
      </c>
      <c r="S349" s="38">
        <v>0</v>
      </c>
      <c r="T349" s="49">
        <f t="shared" si="893"/>
        <v>1</v>
      </c>
      <c r="U349" s="74"/>
      <c r="V349" s="74"/>
      <c r="W349" s="73"/>
      <c r="X349" s="73"/>
      <c r="Y349" s="73"/>
      <c r="Z349" s="73"/>
      <c r="AA349" s="73"/>
      <c r="AB349" s="73"/>
      <c r="AC349" s="112"/>
      <c r="AD349" s="112"/>
      <c r="AE349" s="112"/>
      <c r="AF349" s="83"/>
      <c r="AG349" s="73"/>
      <c r="AH349" s="84"/>
      <c r="AI349" s="73"/>
      <c r="AJ349" s="73"/>
      <c r="AK349" s="73"/>
      <c r="AL349" s="73"/>
      <c r="AM349" s="73"/>
      <c r="AN349" s="72"/>
    </row>
    <row r="350" spans="1:40" s="30" customFormat="1" ht="43.95" customHeight="1" x14ac:dyDescent="0.3">
      <c r="A350" s="103"/>
      <c r="B350" s="111"/>
      <c r="C350" s="74"/>
      <c r="D350" s="74"/>
      <c r="E350" s="103"/>
      <c r="F350" s="75"/>
      <c r="G350" s="37" t="s">
        <v>108</v>
      </c>
      <c r="H350" s="126">
        <v>0</v>
      </c>
      <c r="I350" s="126">
        <v>0</v>
      </c>
      <c r="J350" s="126">
        <v>0</v>
      </c>
      <c r="K350" s="126">
        <v>0</v>
      </c>
      <c r="L350" s="126">
        <v>0</v>
      </c>
      <c r="M350" s="126">
        <v>0</v>
      </c>
      <c r="N350" s="126">
        <v>0</v>
      </c>
      <c r="O350" s="126">
        <v>0</v>
      </c>
      <c r="P350" s="126">
        <v>0</v>
      </c>
      <c r="Q350" s="126">
        <v>0</v>
      </c>
      <c r="R350" s="126">
        <f t="shared" ref="N350:S350" si="897">+R349/R348</f>
        <v>1</v>
      </c>
      <c r="S350" s="126">
        <v>0</v>
      </c>
      <c r="T350" s="127">
        <f>+T349/T348</f>
        <v>1</v>
      </c>
      <c r="U350" s="74"/>
      <c r="V350" s="74"/>
      <c r="W350" s="73"/>
      <c r="X350" s="73"/>
      <c r="Y350" s="73"/>
      <c r="Z350" s="73"/>
      <c r="AA350" s="73"/>
      <c r="AB350" s="73"/>
      <c r="AC350" s="112"/>
      <c r="AD350" s="112"/>
      <c r="AE350" s="112"/>
      <c r="AF350" s="83"/>
      <c r="AG350" s="73"/>
      <c r="AH350" s="84"/>
      <c r="AI350" s="73"/>
      <c r="AJ350" s="73"/>
      <c r="AK350" s="73"/>
      <c r="AL350" s="73"/>
      <c r="AM350" s="73"/>
      <c r="AN350" s="72"/>
    </row>
    <row r="351" spans="1:40" s="30" customFormat="1" ht="43.95" customHeight="1" x14ac:dyDescent="0.3">
      <c r="A351" s="103"/>
      <c r="B351" s="111"/>
      <c r="C351" s="74"/>
      <c r="D351" s="74"/>
      <c r="E351" s="103"/>
      <c r="F351" s="75"/>
      <c r="G351" s="37" t="s">
        <v>109</v>
      </c>
      <c r="H351" s="38" t="s">
        <v>416</v>
      </c>
      <c r="I351" s="38" t="s">
        <v>416</v>
      </c>
      <c r="J351" s="38" t="s">
        <v>416</v>
      </c>
      <c r="K351" s="38" t="s">
        <v>416</v>
      </c>
      <c r="L351" s="38" t="s">
        <v>416</v>
      </c>
      <c r="M351" s="38" t="s">
        <v>416</v>
      </c>
      <c r="N351" s="120" t="s">
        <v>110</v>
      </c>
      <c r="O351" s="120" t="s">
        <v>110</v>
      </c>
      <c r="P351" s="120" t="s">
        <v>110</v>
      </c>
      <c r="Q351" s="120" t="s">
        <v>110</v>
      </c>
      <c r="R351" s="121" t="s">
        <v>518</v>
      </c>
      <c r="S351" s="120" t="s">
        <v>110</v>
      </c>
      <c r="T351" s="49" t="s">
        <v>110</v>
      </c>
      <c r="U351" s="74"/>
      <c r="V351" s="74"/>
      <c r="W351" s="73"/>
      <c r="X351" s="73"/>
      <c r="Y351" s="73"/>
      <c r="Z351" s="73"/>
      <c r="AA351" s="73"/>
      <c r="AB351" s="73"/>
      <c r="AC351" s="112"/>
      <c r="AD351" s="112"/>
      <c r="AE351" s="112"/>
      <c r="AF351" s="83"/>
      <c r="AG351" s="73"/>
      <c r="AH351" s="84"/>
      <c r="AI351" s="73"/>
      <c r="AJ351" s="73"/>
      <c r="AK351" s="73"/>
      <c r="AL351" s="73"/>
      <c r="AM351" s="73"/>
      <c r="AN351" s="72"/>
    </row>
    <row r="352" spans="1:40" s="30" customFormat="1" ht="43.95" customHeight="1" x14ac:dyDescent="0.3">
      <c r="A352" s="103" t="s">
        <v>183</v>
      </c>
      <c r="B352" s="111" t="s">
        <v>37</v>
      </c>
      <c r="C352" s="74" t="s">
        <v>38</v>
      </c>
      <c r="D352" s="74">
        <v>91</v>
      </c>
      <c r="E352" s="103" t="s">
        <v>519</v>
      </c>
      <c r="F352" s="75" t="s">
        <v>38</v>
      </c>
      <c r="G352" s="37" t="s">
        <v>106</v>
      </c>
      <c r="H352" s="126">
        <v>0</v>
      </c>
      <c r="I352" s="126">
        <v>0</v>
      </c>
      <c r="J352" s="126">
        <v>0</v>
      </c>
      <c r="K352" s="126">
        <v>0</v>
      </c>
      <c r="L352" s="126">
        <v>0</v>
      </c>
      <c r="M352" s="126">
        <v>0</v>
      </c>
      <c r="N352" s="133">
        <v>0</v>
      </c>
      <c r="O352" s="133">
        <v>0</v>
      </c>
      <c r="P352" s="133">
        <v>0</v>
      </c>
      <c r="Q352" s="133">
        <v>0</v>
      </c>
      <c r="R352" s="133">
        <v>0</v>
      </c>
      <c r="S352" s="133">
        <v>1</v>
      </c>
      <c r="T352" s="127">
        <f t="shared" ref="T352:T353" si="898">SUM(H352:S352)</f>
        <v>1</v>
      </c>
      <c r="U352" s="74" t="s">
        <v>571</v>
      </c>
      <c r="V352" s="74" t="s">
        <v>587</v>
      </c>
      <c r="W352" s="73" t="s">
        <v>415</v>
      </c>
      <c r="X352" s="73" t="s">
        <v>415</v>
      </c>
      <c r="Y352" s="73" t="s">
        <v>415</v>
      </c>
      <c r="Z352" s="73" t="s">
        <v>415</v>
      </c>
      <c r="AA352" s="73" t="s">
        <v>415</v>
      </c>
      <c r="AB352" s="73" t="s">
        <v>415</v>
      </c>
      <c r="AC352" s="112" t="s">
        <v>147</v>
      </c>
      <c r="AD352" s="112" t="s">
        <v>147</v>
      </c>
      <c r="AE352" s="112" t="s">
        <v>147</v>
      </c>
      <c r="AF352" s="83">
        <f t="shared" ref="AF352" si="899">SUM(Q352:S352)</f>
        <v>1</v>
      </c>
      <c r="AG352" s="73">
        <f t="shared" ref="AG352" si="900">SUM(Q353:S353)</f>
        <v>1</v>
      </c>
      <c r="AH352" s="84">
        <f t="shared" ref="AH352" si="901">SUM(Q353:S353)/SUM(Q352:S352)</f>
        <v>1</v>
      </c>
      <c r="AI352" s="73" t="s">
        <v>415</v>
      </c>
      <c r="AJ352" s="73" t="s">
        <v>415</v>
      </c>
      <c r="AK352" s="73" t="s">
        <v>415</v>
      </c>
      <c r="AL352" s="73">
        <f>SUM(H352:S352)</f>
        <v>1</v>
      </c>
      <c r="AM352" s="73">
        <f>SUM(H353:S353)</f>
        <v>1</v>
      </c>
      <c r="AN352" s="72">
        <f>+AM352/AL352</f>
        <v>1</v>
      </c>
    </row>
    <row r="353" spans="1:40" s="30" customFormat="1" ht="43.95" customHeight="1" x14ac:dyDescent="0.3">
      <c r="A353" s="103"/>
      <c r="B353" s="111"/>
      <c r="C353" s="74"/>
      <c r="D353" s="74"/>
      <c r="E353" s="103"/>
      <c r="F353" s="75"/>
      <c r="G353" s="37" t="s">
        <v>107</v>
      </c>
      <c r="H353" s="117">
        <v>0</v>
      </c>
      <c r="I353" s="117">
        <v>0</v>
      </c>
      <c r="J353" s="117">
        <v>0</v>
      </c>
      <c r="K353" s="117">
        <v>0</v>
      </c>
      <c r="L353" s="117">
        <v>0</v>
      </c>
      <c r="M353" s="117">
        <v>0</v>
      </c>
      <c r="N353" s="38">
        <v>0</v>
      </c>
      <c r="O353" s="38">
        <v>0</v>
      </c>
      <c r="P353" s="38">
        <v>0</v>
      </c>
      <c r="Q353" s="38">
        <v>0</v>
      </c>
      <c r="R353" s="38">
        <v>0</v>
      </c>
      <c r="S353" s="38">
        <v>1</v>
      </c>
      <c r="T353" s="49">
        <f t="shared" si="898"/>
        <v>1</v>
      </c>
      <c r="U353" s="74"/>
      <c r="V353" s="74"/>
      <c r="W353" s="73"/>
      <c r="X353" s="73"/>
      <c r="Y353" s="73"/>
      <c r="Z353" s="73"/>
      <c r="AA353" s="73"/>
      <c r="AB353" s="73"/>
      <c r="AC353" s="112"/>
      <c r="AD353" s="112"/>
      <c r="AE353" s="112"/>
      <c r="AF353" s="83"/>
      <c r="AG353" s="73"/>
      <c r="AH353" s="84"/>
      <c r="AI353" s="73"/>
      <c r="AJ353" s="73"/>
      <c r="AK353" s="73"/>
      <c r="AL353" s="73"/>
      <c r="AM353" s="73"/>
      <c r="AN353" s="72"/>
    </row>
    <row r="354" spans="1:40" s="30" customFormat="1" ht="43.95" customHeight="1" x14ac:dyDescent="0.3">
      <c r="A354" s="103"/>
      <c r="B354" s="111"/>
      <c r="C354" s="74"/>
      <c r="D354" s="74"/>
      <c r="E354" s="103"/>
      <c r="F354" s="75"/>
      <c r="G354" s="37" t="s">
        <v>108</v>
      </c>
      <c r="H354" s="126">
        <v>0</v>
      </c>
      <c r="I354" s="126">
        <v>0</v>
      </c>
      <c r="J354" s="126">
        <v>0</v>
      </c>
      <c r="K354" s="126">
        <v>0</v>
      </c>
      <c r="L354" s="126">
        <v>0</v>
      </c>
      <c r="M354" s="126">
        <v>0</v>
      </c>
      <c r="N354" s="126">
        <v>0</v>
      </c>
      <c r="O354" s="126">
        <v>0</v>
      </c>
      <c r="P354" s="126">
        <v>0</v>
      </c>
      <c r="Q354" s="126">
        <v>0</v>
      </c>
      <c r="R354" s="126">
        <v>0</v>
      </c>
      <c r="S354" s="126">
        <f t="shared" ref="N354:S354" si="902">+S353/S352</f>
        <v>1</v>
      </c>
      <c r="T354" s="127">
        <f>+T353/T352</f>
        <v>1</v>
      </c>
      <c r="U354" s="74"/>
      <c r="V354" s="74"/>
      <c r="W354" s="73"/>
      <c r="X354" s="73"/>
      <c r="Y354" s="73"/>
      <c r="Z354" s="73"/>
      <c r="AA354" s="73"/>
      <c r="AB354" s="73"/>
      <c r="AC354" s="112"/>
      <c r="AD354" s="112"/>
      <c r="AE354" s="112"/>
      <c r="AF354" s="83"/>
      <c r="AG354" s="73"/>
      <c r="AH354" s="84"/>
      <c r="AI354" s="73"/>
      <c r="AJ354" s="73"/>
      <c r="AK354" s="73"/>
      <c r="AL354" s="73"/>
      <c r="AM354" s="73"/>
      <c r="AN354" s="72"/>
    </row>
    <row r="355" spans="1:40" s="30" customFormat="1" ht="42.6" customHeight="1" x14ac:dyDescent="0.3">
      <c r="A355" s="103"/>
      <c r="B355" s="111"/>
      <c r="C355" s="74"/>
      <c r="D355" s="74"/>
      <c r="E355" s="103"/>
      <c r="F355" s="75"/>
      <c r="G355" s="37" t="s">
        <v>109</v>
      </c>
      <c r="H355" s="38" t="s">
        <v>416</v>
      </c>
      <c r="I355" s="38" t="s">
        <v>416</v>
      </c>
      <c r="J355" s="38" t="s">
        <v>416</v>
      </c>
      <c r="K355" s="38" t="s">
        <v>416</v>
      </c>
      <c r="L355" s="38" t="s">
        <v>416</v>
      </c>
      <c r="M355" s="38" t="s">
        <v>416</v>
      </c>
      <c r="N355" s="120" t="s">
        <v>110</v>
      </c>
      <c r="O355" s="120" t="s">
        <v>110</v>
      </c>
      <c r="P355" s="120" t="s">
        <v>110</v>
      </c>
      <c r="Q355" s="120" t="s">
        <v>110</v>
      </c>
      <c r="R355" s="120" t="s">
        <v>110</v>
      </c>
      <c r="S355" s="10" t="s">
        <v>520</v>
      </c>
      <c r="T355" s="49" t="s">
        <v>110</v>
      </c>
      <c r="U355" s="74"/>
      <c r="V355" s="74"/>
      <c r="W355" s="73"/>
      <c r="X355" s="73"/>
      <c r="Y355" s="73"/>
      <c r="Z355" s="73"/>
      <c r="AA355" s="73"/>
      <c r="AB355" s="73"/>
      <c r="AC355" s="112"/>
      <c r="AD355" s="112"/>
      <c r="AE355" s="112"/>
      <c r="AF355" s="83"/>
      <c r="AG355" s="73"/>
      <c r="AH355" s="84"/>
      <c r="AI355" s="73"/>
      <c r="AJ355" s="73"/>
      <c r="AK355" s="73"/>
      <c r="AL355" s="73"/>
      <c r="AM355" s="73"/>
      <c r="AN355" s="72"/>
    </row>
    <row r="356" spans="1:40" s="30" customFormat="1" ht="42.6" customHeight="1" x14ac:dyDescent="0.3">
      <c r="A356" s="103" t="s">
        <v>183</v>
      </c>
      <c r="B356" s="111" t="s">
        <v>37</v>
      </c>
      <c r="C356" s="74" t="s">
        <v>38</v>
      </c>
      <c r="D356" s="74">
        <v>92</v>
      </c>
      <c r="E356" s="103" t="s">
        <v>521</v>
      </c>
      <c r="F356" s="75" t="s">
        <v>38</v>
      </c>
      <c r="G356" s="37" t="s">
        <v>106</v>
      </c>
      <c r="H356" s="126">
        <v>0</v>
      </c>
      <c r="I356" s="126">
        <v>0</v>
      </c>
      <c r="J356" s="126">
        <v>0</v>
      </c>
      <c r="K356" s="126">
        <v>0</v>
      </c>
      <c r="L356" s="126">
        <v>0</v>
      </c>
      <c r="M356" s="126">
        <v>0</v>
      </c>
      <c r="N356" s="133">
        <v>0</v>
      </c>
      <c r="O356" s="133">
        <v>0</v>
      </c>
      <c r="P356" s="133">
        <v>0</v>
      </c>
      <c r="Q356" s="133">
        <v>0</v>
      </c>
      <c r="R356" s="133">
        <v>0</v>
      </c>
      <c r="S356" s="133">
        <v>1</v>
      </c>
      <c r="T356" s="127">
        <f t="shared" ref="T356:T357" si="903">SUM(H356:S356)</f>
        <v>1</v>
      </c>
      <c r="U356" s="74" t="s">
        <v>572</v>
      </c>
      <c r="V356" s="74" t="s">
        <v>560</v>
      </c>
      <c r="W356" s="73" t="s">
        <v>415</v>
      </c>
      <c r="X356" s="73" t="s">
        <v>415</v>
      </c>
      <c r="Y356" s="73" t="s">
        <v>415</v>
      </c>
      <c r="Z356" s="73" t="s">
        <v>415</v>
      </c>
      <c r="AA356" s="73" t="s">
        <v>415</v>
      </c>
      <c r="AB356" s="73" t="s">
        <v>415</v>
      </c>
      <c r="AC356" s="112" t="s">
        <v>147</v>
      </c>
      <c r="AD356" s="112" t="s">
        <v>147</v>
      </c>
      <c r="AE356" s="112" t="s">
        <v>147</v>
      </c>
      <c r="AF356" s="83">
        <f t="shared" ref="AF356" si="904">SUM(Q356:S356)</f>
        <v>1</v>
      </c>
      <c r="AG356" s="73">
        <f t="shared" ref="AG356" si="905">SUM(Q357:S357)</f>
        <v>1</v>
      </c>
      <c r="AH356" s="84">
        <f t="shared" ref="AH356" si="906">SUM(Q357:S357)/SUM(Q356:S356)</f>
        <v>1</v>
      </c>
      <c r="AI356" s="73" t="s">
        <v>415</v>
      </c>
      <c r="AJ356" s="73" t="s">
        <v>415</v>
      </c>
      <c r="AK356" s="73" t="s">
        <v>415</v>
      </c>
      <c r="AL356" s="73">
        <f>SUM(H356:S356)</f>
        <v>1</v>
      </c>
      <c r="AM356" s="73">
        <f>SUM(H357:S357)</f>
        <v>1</v>
      </c>
      <c r="AN356" s="72">
        <f>+AM356/AL356</f>
        <v>1</v>
      </c>
    </row>
    <row r="357" spans="1:40" s="30" customFormat="1" ht="42.6" customHeight="1" x14ac:dyDescent="0.3">
      <c r="A357" s="103"/>
      <c r="B357" s="111"/>
      <c r="C357" s="74"/>
      <c r="D357" s="74"/>
      <c r="E357" s="103"/>
      <c r="F357" s="75"/>
      <c r="G357" s="37" t="s">
        <v>107</v>
      </c>
      <c r="H357" s="117">
        <v>0</v>
      </c>
      <c r="I357" s="117">
        <v>0</v>
      </c>
      <c r="J357" s="117">
        <v>0</v>
      </c>
      <c r="K357" s="117">
        <v>0</v>
      </c>
      <c r="L357" s="117">
        <v>0</v>
      </c>
      <c r="M357" s="117">
        <v>0</v>
      </c>
      <c r="N357" s="38">
        <v>0</v>
      </c>
      <c r="O357" s="38">
        <v>0</v>
      </c>
      <c r="P357" s="38">
        <v>0</v>
      </c>
      <c r="Q357" s="38">
        <v>0</v>
      </c>
      <c r="R357" s="38">
        <v>0</v>
      </c>
      <c r="S357" s="38">
        <v>1</v>
      </c>
      <c r="T357" s="49">
        <f t="shared" si="903"/>
        <v>1</v>
      </c>
      <c r="U357" s="74"/>
      <c r="V357" s="74"/>
      <c r="W357" s="73"/>
      <c r="X357" s="73"/>
      <c r="Y357" s="73"/>
      <c r="Z357" s="73"/>
      <c r="AA357" s="73"/>
      <c r="AB357" s="73"/>
      <c r="AC357" s="112"/>
      <c r="AD357" s="112"/>
      <c r="AE357" s="112"/>
      <c r="AF357" s="83"/>
      <c r="AG357" s="73"/>
      <c r="AH357" s="84"/>
      <c r="AI357" s="73"/>
      <c r="AJ357" s="73"/>
      <c r="AK357" s="73"/>
      <c r="AL357" s="73"/>
      <c r="AM357" s="73"/>
      <c r="AN357" s="72"/>
    </row>
    <row r="358" spans="1:40" s="30" customFormat="1" ht="43.95" customHeight="1" x14ac:dyDescent="0.3">
      <c r="A358" s="103"/>
      <c r="B358" s="111"/>
      <c r="C358" s="74"/>
      <c r="D358" s="74"/>
      <c r="E358" s="103"/>
      <c r="F358" s="75"/>
      <c r="G358" s="37" t="s">
        <v>108</v>
      </c>
      <c r="H358" s="126">
        <v>0</v>
      </c>
      <c r="I358" s="126">
        <v>0</v>
      </c>
      <c r="J358" s="126">
        <v>0</v>
      </c>
      <c r="K358" s="126">
        <v>0</v>
      </c>
      <c r="L358" s="126">
        <v>0</v>
      </c>
      <c r="M358" s="126">
        <v>0</v>
      </c>
      <c r="N358" s="126">
        <v>0</v>
      </c>
      <c r="O358" s="126">
        <v>0</v>
      </c>
      <c r="P358" s="126">
        <v>0</v>
      </c>
      <c r="Q358" s="126">
        <v>0</v>
      </c>
      <c r="R358" s="126">
        <v>0</v>
      </c>
      <c r="S358" s="126">
        <f t="shared" ref="N358:S358" si="907">+S357/S356</f>
        <v>1</v>
      </c>
      <c r="T358" s="127">
        <f>+T357/T356</f>
        <v>1</v>
      </c>
      <c r="U358" s="74"/>
      <c r="V358" s="74"/>
      <c r="W358" s="73"/>
      <c r="X358" s="73"/>
      <c r="Y358" s="73"/>
      <c r="Z358" s="73"/>
      <c r="AA358" s="73"/>
      <c r="AB358" s="73"/>
      <c r="AC358" s="112"/>
      <c r="AD358" s="112"/>
      <c r="AE358" s="112"/>
      <c r="AF358" s="83"/>
      <c r="AG358" s="73"/>
      <c r="AH358" s="84"/>
      <c r="AI358" s="73"/>
      <c r="AJ358" s="73"/>
      <c r="AK358" s="73"/>
      <c r="AL358" s="73"/>
      <c r="AM358" s="73"/>
      <c r="AN358" s="72"/>
    </row>
    <row r="359" spans="1:40" s="30" customFormat="1" ht="43.95" customHeight="1" x14ac:dyDescent="0.3">
      <c r="A359" s="103"/>
      <c r="B359" s="111"/>
      <c r="C359" s="74"/>
      <c r="D359" s="74"/>
      <c r="E359" s="103"/>
      <c r="F359" s="75"/>
      <c r="G359" s="37" t="s">
        <v>109</v>
      </c>
      <c r="H359" s="38" t="s">
        <v>416</v>
      </c>
      <c r="I359" s="38" t="s">
        <v>416</v>
      </c>
      <c r="J359" s="38" t="s">
        <v>416</v>
      </c>
      <c r="K359" s="38" t="s">
        <v>416</v>
      </c>
      <c r="L359" s="38" t="s">
        <v>416</v>
      </c>
      <c r="M359" s="38" t="s">
        <v>416</v>
      </c>
      <c r="N359" s="120" t="s">
        <v>110</v>
      </c>
      <c r="O359" s="120" t="s">
        <v>110</v>
      </c>
      <c r="P359" s="120" t="s">
        <v>110</v>
      </c>
      <c r="Q359" s="120" t="s">
        <v>110</v>
      </c>
      <c r="R359" s="120" t="s">
        <v>110</v>
      </c>
      <c r="S359" s="10" t="s">
        <v>522</v>
      </c>
      <c r="T359" s="49" t="s">
        <v>110</v>
      </c>
      <c r="U359" s="74"/>
      <c r="V359" s="74"/>
      <c r="W359" s="73"/>
      <c r="X359" s="73"/>
      <c r="Y359" s="73"/>
      <c r="Z359" s="73"/>
      <c r="AA359" s="73"/>
      <c r="AB359" s="73"/>
      <c r="AC359" s="112"/>
      <c r="AD359" s="112"/>
      <c r="AE359" s="112"/>
      <c r="AF359" s="83"/>
      <c r="AG359" s="73"/>
      <c r="AH359" s="84"/>
      <c r="AI359" s="73"/>
      <c r="AJ359" s="73"/>
      <c r="AK359" s="73"/>
      <c r="AL359" s="73"/>
      <c r="AM359" s="73"/>
      <c r="AN359" s="72"/>
    </row>
    <row r="360" spans="1:40" s="30" customFormat="1" ht="43.95" customHeight="1" x14ac:dyDescent="0.3">
      <c r="A360" s="103" t="s">
        <v>183</v>
      </c>
      <c r="B360" s="111" t="s">
        <v>37</v>
      </c>
      <c r="C360" s="74" t="s">
        <v>38</v>
      </c>
      <c r="D360" s="74">
        <v>93</v>
      </c>
      <c r="E360" s="103" t="s">
        <v>523</v>
      </c>
      <c r="F360" s="75" t="s">
        <v>38</v>
      </c>
      <c r="G360" s="37" t="s">
        <v>106</v>
      </c>
      <c r="H360" s="126">
        <v>0</v>
      </c>
      <c r="I360" s="126">
        <v>0</v>
      </c>
      <c r="J360" s="126">
        <v>0</v>
      </c>
      <c r="K360" s="126">
        <v>0</v>
      </c>
      <c r="L360" s="126">
        <v>0</v>
      </c>
      <c r="M360" s="126">
        <v>0</v>
      </c>
      <c r="N360" s="133">
        <v>0</v>
      </c>
      <c r="O360" s="133">
        <v>0</v>
      </c>
      <c r="P360" s="133">
        <v>0</v>
      </c>
      <c r="Q360" s="133">
        <v>0</v>
      </c>
      <c r="R360" s="133">
        <v>0</v>
      </c>
      <c r="S360" s="133">
        <v>1</v>
      </c>
      <c r="T360" s="127">
        <f t="shared" ref="T360:T361" si="908">SUM(H360:S360)</f>
        <v>1</v>
      </c>
      <c r="U360" s="74" t="s">
        <v>573</v>
      </c>
      <c r="V360" s="74" t="s">
        <v>588</v>
      </c>
      <c r="W360" s="73" t="s">
        <v>415</v>
      </c>
      <c r="X360" s="73" t="s">
        <v>415</v>
      </c>
      <c r="Y360" s="73" t="s">
        <v>415</v>
      </c>
      <c r="Z360" s="73" t="s">
        <v>415</v>
      </c>
      <c r="AA360" s="73" t="s">
        <v>415</v>
      </c>
      <c r="AB360" s="73" t="s">
        <v>415</v>
      </c>
      <c r="AC360" s="112" t="s">
        <v>147</v>
      </c>
      <c r="AD360" s="112" t="s">
        <v>147</v>
      </c>
      <c r="AE360" s="112" t="s">
        <v>147</v>
      </c>
      <c r="AF360" s="83">
        <f t="shared" ref="AF360" si="909">SUM(Q360:S360)</f>
        <v>1</v>
      </c>
      <c r="AG360" s="73">
        <f t="shared" ref="AG360" si="910">SUM(Q361:S361)</f>
        <v>1</v>
      </c>
      <c r="AH360" s="84">
        <f t="shared" ref="AH360" si="911">SUM(Q361:S361)/SUM(Q360:S360)</f>
        <v>1</v>
      </c>
      <c r="AI360" s="73" t="s">
        <v>415</v>
      </c>
      <c r="AJ360" s="73" t="s">
        <v>415</v>
      </c>
      <c r="AK360" s="73" t="s">
        <v>415</v>
      </c>
      <c r="AL360" s="73">
        <f>SUM(H360:S360)</f>
        <v>1</v>
      </c>
      <c r="AM360" s="73">
        <f>SUM(H361:S361)</f>
        <v>1</v>
      </c>
      <c r="AN360" s="72">
        <f>+AM360/AL360</f>
        <v>1</v>
      </c>
    </row>
    <row r="361" spans="1:40" s="30" customFormat="1" ht="43.95" customHeight="1" x14ac:dyDescent="0.3">
      <c r="A361" s="103"/>
      <c r="B361" s="111"/>
      <c r="C361" s="74"/>
      <c r="D361" s="74"/>
      <c r="E361" s="103"/>
      <c r="F361" s="75"/>
      <c r="G361" s="37" t="s">
        <v>107</v>
      </c>
      <c r="H361" s="117">
        <v>0</v>
      </c>
      <c r="I361" s="117">
        <v>0</v>
      </c>
      <c r="J361" s="117">
        <v>0</v>
      </c>
      <c r="K361" s="117">
        <v>0</v>
      </c>
      <c r="L361" s="117">
        <v>0</v>
      </c>
      <c r="M361" s="117">
        <v>0</v>
      </c>
      <c r="N361" s="38">
        <v>0</v>
      </c>
      <c r="O361" s="38">
        <v>0</v>
      </c>
      <c r="P361" s="38">
        <v>0</v>
      </c>
      <c r="Q361" s="38">
        <v>0</v>
      </c>
      <c r="R361" s="38">
        <v>0</v>
      </c>
      <c r="S361" s="38">
        <v>1</v>
      </c>
      <c r="T361" s="49">
        <f t="shared" si="908"/>
        <v>1</v>
      </c>
      <c r="U361" s="74"/>
      <c r="V361" s="74"/>
      <c r="W361" s="73"/>
      <c r="X361" s="73"/>
      <c r="Y361" s="73"/>
      <c r="Z361" s="73"/>
      <c r="AA361" s="73"/>
      <c r="AB361" s="73"/>
      <c r="AC361" s="112"/>
      <c r="AD361" s="112"/>
      <c r="AE361" s="112"/>
      <c r="AF361" s="83"/>
      <c r="AG361" s="73"/>
      <c r="AH361" s="84"/>
      <c r="AI361" s="73"/>
      <c r="AJ361" s="73"/>
      <c r="AK361" s="73"/>
      <c r="AL361" s="73"/>
      <c r="AM361" s="73"/>
      <c r="AN361" s="72"/>
    </row>
    <row r="362" spans="1:40" s="30" customFormat="1" ht="43.95" customHeight="1" x14ac:dyDescent="0.3">
      <c r="A362" s="103"/>
      <c r="B362" s="111"/>
      <c r="C362" s="74"/>
      <c r="D362" s="74"/>
      <c r="E362" s="103"/>
      <c r="F362" s="75"/>
      <c r="G362" s="37" t="s">
        <v>108</v>
      </c>
      <c r="H362" s="126">
        <v>0</v>
      </c>
      <c r="I362" s="126">
        <v>0</v>
      </c>
      <c r="J362" s="126">
        <v>0</v>
      </c>
      <c r="K362" s="126">
        <v>0</v>
      </c>
      <c r="L362" s="126">
        <v>0</v>
      </c>
      <c r="M362" s="126">
        <v>0</v>
      </c>
      <c r="N362" s="126">
        <v>0</v>
      </c>
      <c r="O362" s="126">
        <v>0</v>
      </c>
      <c r="P362" s="126">
        <v>0</v>
      </c>
      <c r="Q362" s="126">
        <v>0</v>
      </c>
      <c r="R362" s="126">
        <v>0</v>
      </c>
      <c r="S362" s="126">
        <f t="shared" ref="N362:S362" si="912">+S361/S360</f>
        <v>1</v>
      </c>
      <c r="T362" s="127">
        <f>+T361/T360</f>
        <v>1</v>
      </c>
      <c r="U362" s="74"/>
      <c r="V362" s="74"/>
      <c r="W362" s="73"/>
      <c r="X362" s="73"/>
      <c r="Y362" s="73"/>
      <c r="Z362" s="73"/>
      <c r="AA362" s="73"/>
      <c r="AB362" s="73"/>
      <c r="AC362" s="112"/>
      <c r="AD362" s="112"/>
      <c r="AE362" s="112"/>
      <c r="AF362" s="83"/>
      <c r="AG362" s="73"/>
      <c r="AH362" s="84"/>
      <c r="AI362" s="73"/>
      <c r="AJ362" s="73"/>
      <c r="AK362" s="73"/>
      <c r="AL362" s="73"/>
      <c r="AM362" s="73"/>
      <c r="AN362" s="72"/>
    </row>
    <row r="363" spans="1:40" s="30" customFormat="1" ht="43.95" customHeight="1" x14ac:dyDescent="0.3">
      <c r="A363" s="103"/>
      <c r="B363" s="111"/>
      <c r="C363" s="74"/>
      <c r="D363" s="74"/>
      <c r="E363" s="103"/>
      <c r="F363" s="75"/>
      <c r="G363" s="37" t="s">
        <v>109</v>
      </c>
      <c r="H363" s="38" t="s">
        <v>416</v>
      </c>
      <c r="I363" s="38" t="s">
        <v>416</v>
      </c>
      <c r="J363" s="38" t="s">
        <v>416</v>
      </c>
      <c r="K363" s="38" t="s">
        <v>416</v>
      </c>
      <c r="L363" s="38" t="s">
        <v>416</v>
      </c>
      <c r="M363" s="38" t="s">
        <v>416</v>
      </c>
      <c r="N363" s="120" t="s">
        <v>110</v>
      </c>
      <c r="O363" s="120" t="s">
        <v>110</v>
      </c>
      <c r="P363" s="120" t="s">
        <v>110</v>
      </c>
      <c r="Q363" s="120" t="s">
        <v>110</v>
      </c>
      <c r="R363" s="120" t="s">
        <v>110</v>
      </c>
      <c r="S363" s="10" t="s">
        <v>524</v>
      </c>
      <c r="T363" s="49" t="s">
        <v>110</v>
      </c>
      <c r="U363" s="74"/>
      <c r="V363" s="74"/>
      <c r="W363" s="73"/>
      <c r="X363" s="73"/>
      <c r="Y363" s="73"/>
      <c r="Z363" s="73"/>
      <c r="AA363" s="73"/>
      <c r="AB363" s="73"/>
      <c r="AC363" s="112"/>
      <c r="AD363" s="112"/>
      <c r="AE363" s="112"/>
      <c r="AF363" s="83"/>
      <c r="AG363" s="73"/>
      <c r="AH363" s="84"/>
      <c r="AI363" s="73"/>
      <c r="AJ363" s="73"/>
      <c r="AK363" s="73"/>
      <c r="AL363" s="73"/>
      <c r="AM363" s="73"/>
      <c r="AN363" s="72"/>
    </row>
    <row r="364" spans="1:40" s="30" customFormat="1" ht="43.95" customHeight="1" x14ac:dyDescent="0.3">
      <c r="A364" s="103" t="s">
        <v>303</v>
      </c>
      <c r="B364" s="111" t="s">
        <v>55</v>
      </c>
      <c r="C364" s="74" t="s">
        <v>15</v>
      </c>
      <c r="D364" s="74">
        <v>94</v>
      </c>
      <c r="E364" s="103" t="s">
        <v>525</v>
      </c>
      <c r="F364" s="75" t="s">
        <v>15</v>
      </c>
      <c r="G364" s="37" t="s">
        <v>106</v>
      </c>
      <c r="H364" s="126">
        <v>0</v>
      </c>
      <c r="I364" s="126">
        <v>0</v>
      </c>
      <c r="J364" s="126">
        <v>0</v>
      </c>
      <c r="K364" s="126">
        <v>0</v>
      </c>
      <c r="L364" s="126">
        <v>0</v>
      </c>
      <c r="M364" s="126">
        <v>0</v>
      </c>
      <c r="N364" s="133">
        <v>0</v>
      </c>
      <c r="O364" s="133">
        <v>0</v>
      </c>
      <c r="P364" s="133">
        <v>0</v>
      </c>
      <c r="Q364" s="133">
        <v>0</v>
      </c>
      <c r="R364" s="133">
        <v>0</v>
      </c>
      <c r="S364" s="133">
        <v>1</v>
      </c>
      <c r="T364" s="127">
        <f t="shared" ref="T364:T365" si="913">SUM(H364:S364)</f>
        <v>1</v>
      </c>
      <c r="U364" s="74" t="s">
        <v>526</v>
      </c>
      <c r="V364" s="74" t="s">
        <v>527</v>
      </c>
      <c r="W364" s="73" t="s">
        <v>415</v>
      </c>
      <c r="X364" s="73" t="s">
        <v>415</v>
      </c>
      <c r="Y364" s="73" t="s">
        <v>415</v>
      </c>
      <c r="Z364" s="73" t="s">
        <v>415</v>
      </c>
      <c r="AA364" s="73" t="s">
        <v>415</v>
      </c>
      <c r="AB364" s="73" t="s">
        <v>415</v>
      </c>
      <c r="AC364" s="112" t="s">
        <v>147</v>
      </c>
      <c r="AD364" s="112" t="s">
        <v>147</v>
      </c>
      <c r="AE364" s="112" t="s">
        <v>147</v>
      </c>
      <c r="AF364" s="83">
        <f t="shared" ref="AF364" si="914">SUM(Q364:S364)</f>
        <v>1</v>
      </c>
      <c r="AG364" s="73">
        <f t="shared" ref="AG364" si="915">SUM(Q365:S365)</f>
        <v>1</v>
      </c>
      <c r="AH364" s="84">
        <f t="shared" ref="AH364" si="916">SUM(Q365:S365)/SUM(Q364:S364)</f>
        <v>1</v>
      </c>
      <c r="AI364" s="73" t="s">
        <v>415</v>
      </c>
      <c r="AJ364" s="73" t="s">
        <v>415</v>
      </c>
      <c r="AK364" s="73" t="s">
        <v>415</v>
      </c>
      <c r="AL364" s="73">
        <f>SUM(H364:S364)</f>
        <v>1</v>
      </c>
      <c r="AM364" s="73">
        <f>SUM(H365:S365)</f>
        <v>1</v>
      </c>
      <c r="AN364" s="72">
        <f>+AM364/AL364</f>
        <v>1</v>
      </c>
    </row>
    <row r="365" spans="1:40" s="30" customFormat="1" ht="43.95" customHeight="1" x14ac:dyDescent="0.3">
      <c r="A365" s="103"/>
      <c r="B365" s="111"/>
      <c r="C365" s="74"/>
      <c r="D365" s="74"/>
      <c r="E365" s="103"/>
      <c r="F365" s="75"/>
      <c r="G365" s="37" t="s">
        <v>107</v>
      </c>
      <c r="H365" s="117">
        <v>0</v>
      </c>
      <c r="I365" s="117">
        <v>0</v>
      </c>
      <c r="J365" s="117">
        <v>0</v>
      </c>
      <c r="K365" s="117">
        <v>0</v>
      </c>
      <c r="L365" s="117">
        <v>0</v>
      </c>
      <c r="M365" s="117">
        <v>0</v>
      </c>
      <c r="N365" s="38">
        <v>0</v>
      </c>
      <c r="O365" s="38">
        <v>0</v>
      </c>
      <c r="P365" s="38">
        <v>0</v>
      </c>
      <c r="Q365" s="38">
        <v>0</v>
      </c>
      <c r="R365" s="38">
        <v>0</v>
      </c>
      <c r="S365" s="38">
        <v>1</v>
      </c>
      <c r="T365" s="49">
        <f t="shared" si="913"/>
        <v>1</v>
      </c>
      <c r="U365" s="74"/>
      <c r="V365" s="74"/>
      <c r="W365" s="73"/>
      <c r="X365" s="73"/>
      <c r="Y365" s="73"/>
      <c r="Z365" s="73"/>
      <c r="AA365" s="73"/>
      <c r="AB365" s="73"/>
      <c r="AC365" s="112"/>
      <c r="AD365" s="112"/>
      <c r="AE365" s="112"/>
      <c r="AF365" s="83"/>
      <c r="AG365" s="73"/>
      <c r="AH365" s="84"/>
      <c r="AI365" s="73"/>
      <c r="AJ365" s="73"/>
      <c r="AK365" s="73"/>
      <c r="AL365" s="73"/>
      <c r="AM365" s="73"/>
      <c r="AN365" s="72"/>
    </row>
    <row r="366" spans="1:40" s="30" customFormat="1" ht="43.95" customHeight="1" x14ac:dyDescent="0.3">
      <c r="A366" s="103"/>
      <c r="B366" s="111"/>
      <c r="C366" s="74"/>
      <c r="D366" s="74"/>
      <c r="E366" s="103"/>
      <c r="F366" s="75"/>
      <c r="G366" s="37" t="s">
        <v>108</v>
      </c>
      <c r="H366" s="126">
        <v>0</v>
      </c>
      <c r="I366" s="126">
        <v>0</v>
      </c>
      <c r="J366" s="126">
        <v>0</v>
      </c>
      <c r="K366" s="126">
        <v>0</v>
      </c>
      <c r="L366" s="126">
        <v>0</v>
      </c>
      <c r="M366" s="126">
        <v>0</v>
      </c>
      <c r="N366" s="126">
        <v>0</v>
      </c>
      <c r="O366" s="126">
        <v>0</v>
      </c>
      <c r="P366" s="126">
        <v>0</v>
      </c>
      <c r="Q366" s="126">
        <v>0</v>
      </c>
      <c r="R366" s="126">
        <v>0</v>
      </c>
      <c r="S366" s="126">
        <f t="shared" ref="N366:S366" si="917">+S365/S364</f>
        <v>1</v>
      </c>
      <c r="T366" s="127">
        <f>+T365/T364</f>
        <v>1</v>
      </c>
      <c r="U366" s="74"/>
      <c r="V366" s="74"/>
      <c r="W366" s="73"/>
      <c r="X366" s="73"/>
      <c r="Y366" s="73"/>
      <c r="Z366" s="73"/>
      <c r="AA366" s="73"/>
      <c r="AB366" s="73"/>
      <c r="AC366" s="112"/>
      <c r="AD366" s="112"/>
      <c r="AE366" s="112"/>
      <c r="AF366" s="83"/>
      <c r="AG366" s="73"/>
      <c r="AH366" s="84"/>
      <c r="AI366" s="73"/>
      <c r="AJ366" s="73"/>
      <c r="AK366" s="73"/>
      <c r="AL366" s="73"/>
      <c r="AM366" s="73"/>
      <c r="AN366" s="72"/>
    </row>
    <row r="367" spans="1:40" s="30" customFormat="1" ht="43.95" customHeight="1" x14ac:dyDescent="0.3">
      <c r="A367" s="103"/>
      <c r="B367" s="111"/>
      <c r="C367" s="74"/>
      <c r="D367" s="74"/>
      <c r="E367" s="103"/>
      <c r="F367" s="75"/>
      <c r="G367" s="37" t="s">
        <v>109</v>
      </c>
      <c r="H367" s="38" t="s">
        <v>416</v>
      </c>
      <c r="I367" s="38" t="s">
        <v>416</v>
      </c>
      <c r="J367" s="38" t="s">
        <v>416</v>
      </c>
      <c r="K367" s="38" t="s">
        <v>416</v>
      </c>
      <c r="L367" s="38" t="s">
        <v>416</v>
      </c>
      <c r="M367" s="38" t="s">
        <v>416</v>
      </c>
      <c r="N367" s="120" t="s">
        <v>110</v>
      </c>
      <c r="O367" s="120" t="s">
        <v>110</v>
      </c>
      <c r="P367" s="120" t="s">
        <v>110</v>
      </c>
      <c r="Q367" s="120" t="s">
        <v>110</v>
      </c>
      <c r="R367" s="120" t="s">
        <v>110</v>
      </c>
      <c r="S367" s="121" t="s">
        <v>528</v>
      </c>
      <c r="T367" s="49" t="s">
        <v>110</v>
      </c>
      <c r="U367" s="74"/>
      <c r="V367" s="74"/>
      <c r="W367" s="73"/>
      <c r="X367" s="73"/>
      <c r="Y367" s="73"/>
      <c r="Z367" s="73"/>
      <c r="AA367" s="73"/>
      <c r="AB367" s="73"/>
      <c r="AC367" s="112"/>
      <c r="AD367" s="112"/>
      <c r="AE367" s="112"/>
      <c r="AF367" s="83"/>
      <c r="AG367" s="73"/>
      <c r="AH367" s="84"/>
      <c r="AI367" s="73"/>
      <c r="AJ367" s="73"/>
      <c r="AK367" s="73"/>
      <c r="AL367" s="73"/>
      <c r="AM367" s="73"/>
      <c r="AN367" s="72"/>
    </row>
    <row r="368" spans="1:40" s="30" customFormat="1" ht="43.95" customHeight="1" x14ac:dyDescent="0.3">
      <c r="A368" s="103" t="s">
        <v>303</v>
      </c>
      <c r="B368" s="111" t="s">
        <v>55</v>
      </c>
      <c r="C368" s="74" t="s">
        <v>15</v>
      </c>
      <c r="D368" s="74">
        <v>95</v>
      </c>
      <c r="E368" s="103" t="s">
        <v>529</v>
      </c>
      <c r="F368" s="75" t="s">
        <v>15</v>
      </c>
      <c r="G368" s="37" t="s">
        <v>106</v>
      </c>
      <c r="H368" s="126">
        <v>0</v>
      </c>
      <c r="I368" s="126">
        <v>0</v>
      </c>
      <c r="J368" s="126">
        <v>0</v>
      </c>
      <c r="K368" s="126">
        <v>0</v>
      </c>
      <c r="L368" s="126">
        <v>0</v>
      </c>
      <c r="M368" s="126">
        <v>0</v>
      </c>
      <c r="N368" s="133">
        <v>0</v>
      </c>
      <c r="O368" s="133">
        <v>0</v>
      </c>
      <c r="P368" s="133">
        <v>0</v>
      </c>
      <c r="Q368" s="133">
        <v>0</v>
      </c>
      <c r="R368" s="133">
        <v>0</v>
      </c>
      <c r="S368" s="133">
        <v>1</v>
      </c>
      <c r="T368" s="127">
        <f t="shared" ref="T368:T369" si="918">SUM(H368:S368)</f>
        <v>1</v>
      </c>
      <c r="U368" s="74" t="s">
        <v>530</v>
      </c>
      <c r="V368" s="74" t="s">
        <v>531</v>
      </c>
      <c r="W368" s="73" t="s">
        <v>415</v>
      </c>
      <c r="X368" s="73" t="s">
        <v>415</v>
      </c>
      <c r="Y368" s="73" t="s">
        <v>415</v>
      </c>
      <c r="Z368" s="73" t="s">
        <v>415</v>
      </c>
      <c r="AA368" s="73" t="s">
        <v>415</v>
      </c>
      <c r="AB368" s="73" t="s">
        <v>415</v>
      </c>
      <c r="AC368" s="112" t="s">
        <v>147</v>
      </c>
      <c r="AD368" s="112" t="s">
        <v>147</v>
      </c>
      <c r="AE368" s="112" t="s">
        <v>147</v>
      </c>
      <c r="AF368" s="83">
        <f t="shared" ref="AF368" si="919">SUM(Q368:S368)</f>
        <v>1</v>
      </c>
      <c r="AG368" s="73">
        <f t="shared" ref="AG368" si="920">SUM(Q369:S369)</f>
        <v>1</v>
      </c>
      <c r="AH368" s="84">
        <f t="shared" ref="AH368" si="921">SUM(Q369:S369)/SUM(Q368:S368)</f>
        <v>1</v>
      </c>
      <c r="AI368" s="73" t="s">
        <v>415</v>
      </c>
      <c r="AJ368" s="73" t="s">
        <v>415</v>
      </c>
      <c r="AK368" s="73" t="s">
        <v>415</v>
      </c>
      <c r="AL368" s="73">
        <f>SUM(H368:S368)</f>
        <v>1</v>
      </c>
      <c r="AM368" s="73">
        <f>SUM(H369:S369)</f>
        <v>1</v>
      </c>
      <c r="AN368" s="72">
        <f>+AM368/AL368</f>
        <v>1</v>
      </c>
    </row>
    <row r="369" spans="1:40" s="30" customFormat="1" ht="43.95" customHeight="1" x14ac:dyDescent="0.3">
      <c r="A369" s="103"/>
      <c r="B369" s="111"/>
      <c r="C369" s="74"/>
      <c r="D369" s="74"/>
      <c r="E369" s="103"/>
      <c r="F369" s="75"/>
      <c r="G369" s="37" t="s">
        <v>107</v>
      </c>
      <c r="H369" s="117">
        <v>0</v>
      </c>
      <c r="I369" s="117">
        <v>0</v>
      </c>
      <c r="J369" s="117">
        <v>0</v>
      </c>
      <c r="K369" s="117">
        <v>0</v>
      </c>
      <c r="L369" s="117">
        <v>0</v>
      </c>
      <c r="M369" s="117">
        <v>0</v>
      </c>
      <c r="N369" s="38">
        <v>0</v>
      </c>
      <c r="O369" s="38">
        <v>0</v>
      </c>
      <c r="P369" s="38">
        <v>0</v>
      </c>
      <c r="Q369" s="38">
        <v>0</v>
      </c>
      <c r="R369" s="38">
        <v>0</v>
      </c>
      <c r="S369" s="38">
        <v>1</v>
      </c>
      <c r="T369" s="49">
        <f t="shared" si="918"/>
        <v>1</v>
      </c>
      <c r="U369" s="74"/>
      <c r="V369" s="74"/>
      <c r="W369" s="73"/>
      <c r="X369" s="73"/>
      <c r="Y369" s="73"/>
      <c r="Z369" s="73"/>
      <c r="AA369" s="73"/>
      <c r="AB369" s="73"/>
      <c r="AC369" s="112"/>
      <c r="AD369" s="112"/>
      <c r="AE369" s="112"/>
      <c r="AF369" s="83"/>
      <c r="AG369" s="73"/>
      <c r="AH369" s="84"/>
      <c r="AI369" s="73"/>
      <c r="AJ369" s="73"/>
      <c r="AK369" s="73"/>
      <c r="AL369" s="73"/>
      <c r="AM369" s="73"/>
      <c r="AN369" s="72"/>
    </row>
    <row r="370" spans="1:40" s="30" customFormat="1" ht="43.95" customHeight="1" x14ac:dyDescent="0.3">
      <c r="A370" s="103"/>
      <c r="B370" s="111"/>
      <c r="C370" s="74"/>
      <c r="D370" s="74"/>
      <c r="E370" s="103"/>
      <c r="F370" s="75"/>
      <c r="G370" s="37" t="s">
        <v>108</v>
      </c>
      <c r="H370" s="126">
        <v>0</v>
      </c>
      <c r="I370" s="126">
        <v>0</v>
      </c>
      <c r="J370" s="126">
        <v>0</v>
      </c>
      <c r="K370" s="126">
        <v>0</v>
      </c>
      <c r="L370" s="126">
        <v>0</v>
      </c>
      <c r="M370" s="126">
        <v>0</v>
      </c>
      <c r="N370" s="126">
        <v>0</v>
      </c>
      <c r="O370" s="126">
        <v>0</v>
      </c>
      <c r="P370" s="126">
        <v>0</v>
      </c>
      <c r="Q370" s="126">
        <v>0</v>
      </c>
      <c r="R370" s="126">
        <v>0</v>
      </c>
      <c r="S370" s="126">
        <f t="shared" ref="N370:S370" si="922">+S369/S368</f>
        <v>1</v>
      </c>
      <c r="T370" s="127">
        <f>+T369/T368</f>
        <v>1</v>
      </c>
      <c r="U370" s="74"/>
      <c r="V370" s="74"/>
      <c r="W370" s="73"/>
      <c r="X370" s="73"/>
      <c r="Y370" s="73"/>
      <c r="Z370" s="73"/>
      <c r="AA370" s="73"/>
      <c r="AB370" s="73"/>
      <c r="AC370" s="112"/>
      <c r="AD370" s="112"/>
      <c r="AE370" s="112"/>
      <c r="AF370" s="83"/>
      <c r="AG370" s="73"/>
      <c r="AH370" s="84"/>
      <c r="AI370" s="73"/>
      <c r="AJ370" s="73"/>
      <c r="AK370" s="73"/>
      <c r="AL370" s="73"/>
      <c r="AM370" s="73"/>
      <c r="AN370" s="72"/>
    </row>
    <row r="371" spans="1:40" s="30" customFormat="1" ht="43.95" customHeight="1" x14ac:dyDescent="0.3">
      <c r="A371" s="103"/>
      <c r="B371" s="111"/>
      <c r="C371" s="74"/>
      <c r="D371" s="74"/>
      <c r="E371" s="103"/>
      <c r="F371" s="75"/>
      <c r="G371" s="37" t="s">
        <v>109</v>
      </c>
      <c r="H371" s="38" t="s">
        <v>416</v>
      </c>
      <c r="I371" s="38" t="s">
        <v>416</v>
      </c>
      <c r="J371" s="38" t="s">
        <v>416</v>
      </c>
      <c r="K371" s="38" t="s">
        <v>416</v>
      </c>
      <c r="L371" s="38" t="s">
        <v>416</v>
      </c>
      <c r="M371" s="38" t="s">
        <v>416</v>
      </c>
      <c r="N371" s="120" t="s">
        <v>110</v>
      </c>
      <c r="O371" s="120" t="s">
        <v>110</v>
      </c>
      <c r="P371" s="120" t="s">
        <v>110</v>
      </c>
      <c r="Q371" s="120" t="s">
        <v>110</v>
      </c>
      <c r="R371" s="120" t="s">
        <v>110</v>
      </c>
      <c r="S371" s="124" t="s">
        <v>532</v>
      </c>
      <c r="T371" s="49" t="s">
        <v>110</v>
      </c>
      <c r="U371" s="74"/>
      <c r="V371" s="74"/>
      <c r="W371" s="73"/>
      <c r="X371" s="73"/>
      <c r="Y371" s="73"/>
      <c r="Z371" s="73"/>
      <c r="AA371" s="73"/>
      <c r="AB371" s="73"/>
      <c r="AC371" s="112"/>
      <c r="AD371" s="112"/>
      <c r="AE371" s="112"/>
      <c r="AF371" s="83"/>
      <c r="AG371" s="73"/>
      <c r="AH371" s="84"/>
      <c r="AI371" s="73"/>
      <c r="AJ371" s="73"/>
      <c r="AK371" s="73"/>
      <c r="AL371" s="73"/>
      <c r="AM371" s="73"/>
      <c r="AN371" s="72"/>
    </row>
    <row r="372" spans="1:40" ht="13.8" thickBot="1" x14ac:dyDescent="0.3">
      <c r="A372" s="54" t="s">
        <v>136</v>
      </c>
      <c r="G372" s="137"/>
      <c r="W372" s="57"/>
      <c r="X372" s="57"/>
      <c r="Y372" s="57"/>
      <c r="Z372" s="57"/>
      <c r="AA372" s="57"/>
      <c r="AB372" s="57"/>
      <c r="AC372" s="57"/>
      <c r="AD372" s="57"/>
      <c r="AE372" s="57"/>
      <c r="AF372" s="57"/>
      <c r="AG372" s="57"/>
      <c r="AH372" s="57"/>
      <c r="AI372" s="57"/>
      <c r="AJ372" s="57"/>
      <c r="AK372" s="57"/>
      <c r="AL372" s="57"/>
      <c r="AM372" s="57"/>
      <c r="AN372" s="57"/>
    </row>
    <row r="373" spans="1:40" ht="21.6" thickBot="1" x14ac:dyDescent="0.3">
      <c r="V373" s="113"/>
      <c r="W373" s="114">
        <f t="shared" ref="W373:AN373" si="923">+AVERAGE(W8:W371)</f>
        <v>0.27128235196078437</v>
      </c>
      <c r="X373" s="115">
        <f t="shared" si="923"/>
        <v>0.31687058725490197</v>
      </c>
      <c r="Y373" s="116">
        <f t="shared" si="923"/>
        <v>1.107843137254902</v>
      </c>
      <c r="Z373" s="114">
        <f t="shared" si="923"/>
        <v>0.37344822624113483</v>
      </c>
      <c r="AA373" s="115">
        <f t="shared" si="923"/>
        <v>0.38195879432624125</v>
      </c>
      <c r="AB373" s="116">
        <f t="shared" si="923"/>
        <v>1.0332041736298951</v>
      </c>
      <c r="AC373" s="114">
        <f t="shared" si="923"/>
        <v>0.41470424242424236</v>
      </c>
      <c r="AD373" s="115">
        <f t="shared" si="923"/>
        <v>0.41452169696969693</v>
      </c>
      <c r="AE373" s="116">
        <f t="shared" si="923"/>
        <v>0.99669695815295822</v>
      </c>
      <c r="AF373" s="114">
        <f t="shared" si="923"/>
        <v>0.57296363585858601</v>
      </c>
      <c r="AG373" s="115">
        <f t="shared" si="923"/>
        <v>0.57735691868686878</v>
      </c>
      <c r="AH373" s="116">
        <f t="shared" si="923"/>
        <v>1.0151862265512264</v>
      </c>
      <c r="AI373" s="114">
        <f t="shared" si="923"/>
        <v>0.53103086296296287</v>
      </c>
      <c r="AJ373" s="115">
        <f t="shared" si="923"/>
        <v>0.5319567277777778</v>
      </c>
      <c r="AK373" s="116">
        <f t="shared" si="923"/>
        <v>0.98624668624676903</v>
      </c>
      <c r="AL373" s="114">
        <f t="shared" si="923"/>
        <v>0.99999999890109892</v>
      </c>
      <c r="AM373" s="115">
        <f t="shared" si="923"/>
        <v>0.98494410183150194</v>
      </c>
      <c r="AN373" s="116">
        <f t="shared" si="923"/>
        <v>0.98494410293039925</v>
      </c>
    </row>
    <row r="374" spans="1:40" x14ac:dyDescent="0.25">
      <c r="W374" s="57"/>
      <c r="X374" s="57"/>
      <c r="Y374" s="57"/>
      <c r="Z374" s="57"/>
      <c r="AA374" s="57"/>
      <c r="AB374" s="57"/>
      <c r="AC374" s="57"/>
      <c r="AD374" s="57"/>
      <c r="AE374" s="57"/>
      <c r="AF374" s="57"/>
      <c r="AG374" s="57"/>
      <c r="AH374" s="57"/>
      <c r="AI374" s="57"/>
      <c r="AJ374" s="57"/>
      <c r="AK374" s="57"/>
      <c r="AL374" s="57"/>
      <c r="AM374" s="57"/>
      <c r="AN374" s="57"/>
    </row>
    <row r="375" spans="1:40" x14ac:dyDescent="0.25">
      <c r="W375" s="57"/>
      <c r="X375" s="57"/>
      <c r="Y375" s="57"/>
      <c r="Z375" s="57"/>
      <c r="AA375" s="57"/>
      <c r="AB375" s="57"/>
      <c r="AC375" s="57"/>
      <c r="AD375" s="57"/>
      <c r="AE375" s="57"/>
      <c r="AF375" s="57"/>
      <c r="AG375" s="57"/>
      <c r="AH375" s="57"/>
      <c r="AI375" s="57"/>
      <c r="AJ375" s="57"/>
      <c r="AK375" s="57"/>
      <c r="AL375" s="57"/>
      <c r="AM375" s="57"/>
      <c r="AN375" s="57"/>
    </row>
    <row r="376" spans="1:40" ht="20.399999999999999" x14ac:dyDescent="0.25">
      <c r="W376" s="59">
        <f t="shared" ref="W376:AH376" si="924">SUM(W8:W371)</f>
        <v>9.2235999666666686</v>
      </c>
      <c r="X376" s="59">
        <f t="shared" si="924"/>
        <v>10.773599966666668</v>
      </c>
      <c r="Y376" s="59">
        <f t="shared" si="924"/>
        <v>37.666666666666671</v>
      </c>
      <c r="Z376" s="59">
        <f t="shared" si="924"/>
        <v>17.552066633333336</v>
      </c>
      <c r="AA376" s="59">
        <f t="shared" si="924"/>
        <v>17.952063333333339</v>
      </c>
      <c r="AB376" s="59">
        <f t="shared" si="924"/>
        <v>48.560596160605073</v>
      </c>
      <c r="AC376" s="59">
        <f t="shared" si="924"/>
        <v>22.808733333333329</v>
      </c>
      <c r="AD376" s="59">
        <f t="shared" si="924"/>
        <v>22.798693333333333</v>
      </c>
      <c r="AE376" s="59">
        <f t="shared" si="924"/>
        <v>54.818332698412704</v>
      </c>
      <c r="AF376" s="59">
        <f t="shared" si="924"/>
        <v>37.815599966666674</v>
      </c>
      <c r="AG376" s="59">
        <f t="shared" si="924"/>
        <v>38.105556633333343</v>
      </c>
      <c r="AH376" s="59">
        <f t="shared" si="924"/>
        <v>67.002290952380946</v>
      </c>
      <c r="AI376" s="59"/>
      <c r="AJ376" s="59"/>
      <c r="AK376" s="59"/>
      <c r="AL376" s="59">
        <f>+W373+Z373</f>
        <v>0.64473057820191926</v>
      </c>
      <c r="AM376" s="59">
        <f>+X373+AA373</f>
        <v>0.69882938158114327</v>
      </c>
      <c r="AN376" s="59"/>
    </row>
    <row r="377" spans="1:40" ht="20.399999999999999" x14ac:dyDescent="0.25">
      <c r="W377" s="59"/>
      <c r="X377" s="59"/>
      <c r="Y377" s="59"/>
      <c r="Z377" s="59"/>
      <c r="AA377" s="59"/>
      <c r="AB377" s="59"/>
      <c r="AC377" s="59"/>
      <c r="AD377" s="59"/>
      <c r="AE377" s="59"/>
      <c r="AF377" s="59"/>
      <c r="AG377" s="59"/>
      <c r="AH377" s="59"/>
      <c r="AI377" s="59"/>
      <c r="AJ377" s="59"/>
      <c r="AK377" s="59"/>
      <c r="AL377" s="59"/>
      <c r="AM377" s="59"/>
      <c r="AN377" s="59"/>
    </row>
    <row r="378" spans="1:40" ht="21" x14ac:dyDescent="0.4">
      <c r="W378" s="61"/>
      <c r="X378" s="61"/>
      <c r="Y378" s="61"/>
      <c r="Z378" s="62">
        <f>+W376+Z376</f>
        <v>26.775666600000005</v>
      </c>
      <c r="AA378" s="62">
        <f>+X376+AA376</f>
        <v>28.725663300000008</v>
      </c>
      <c r="AB378" s="63">
        <f>+AA378/Z378</f>
        <v>1.0728271952713964</v>
      </c>
      <c r="AC378" s="61"/>
      <c r="AD378" s="61"/>
      <c r="AE378" s="61"/>
      <c r="AF378" s="61"/>
      <c r="AG378" s="61"/>
      <c r="AH378" s="61"/>
      <c r="AI378" s="61"/>
      <c r="AJ378" s="61"/>
      <c r="AK378" s="61"/>
      <c r="AL378" s="61"/>
      <c r="AM378" s="61"/>
      <c r="AN378" s="61"/>
    </row>
    <row r="379" spans="1:40" ht="21" x14ac:dyDescent="0.4">
      <c r="W379" s="64">
        <f>+W376/AL379</f>
        <v>0.10553318051739113</v>
      </c>
      <c r="X379" s="61"/>
      <c r="Y379" s="61"/>
      <c r="Z379" s="64">
        <f>+Z378/AL379</f>
        <v>0.30635774176928804</v>
      </c>
      <c r="AA379" s="64"/>
      <c r="AB379" s="61"/>
      <c r="AC379" s="64">
        <f>+AC376/AL379</f>
        <v>0.26096948923833269</v>
      </c>
      <c r="AD379" s="61"/>
      <c r="AE379" s="61"/>
      <c r="AF379" s="64">
        <f>+AF376/AL379</f>
        <v>0.43267276899237928</v>
      </c>
      <c r="AG379" s="61"/>
      <c r="AH379" s="61"/>
      <c r="AI379" s="61"/>
      <c r="AJ379" s="61"/>
      <c r="AK379" s="61"/>
      <c r="AL379" s="62">
        <f>+W376+Z376+AC376+AF376</f>
        <v>87.399999900000012</v>
      </c>
      <c r="AM379" s="62">
        <f>+X376+Z376+AD376+AG376</f>
        <v>89.229916566666674</v>
      </c>
      <c r="AN379" s="63">
        <f>+AM379/AL379</f>
        <v>1.0209372616562973</v>
      </c>
    </row>
    <row r="380" spans="1:40" ht="21" x14ac:dyDescent="0.4">
      <c r="W380" s="60"/>
      <c r="X380" s="60"/>
      <c r="Y380" s="60"/>
      <c r="Z380" s="64">
        <f>+Z376/AL379</f>
        <v>0.2008245612518969</v>
      </c>
      <c r="AA380" s="60"/>
      <c r="AB380" s="60"/>
      <c r="AC380" s="60"/>
      <c r="AD380" s="60"/>
      <c r="AE380" s="60"/>
      <c r="AF380" s="65">
        <f>+AF379+AC379+W379+Z380</f>
        <v>1</v>
      </c>
      <c r="AG380" s="60"/>
      <c r="AH380" s="60"/>
      <c r="AI380" s="60"/>
      <c r="AJ380" s="60"/>
      <c r="AK380" s="60"/>
      <c r="AL380" s="60"/>
      <c r="AM380" s="60"/>
      <c r="AN380" s="60"/>
    </row>
    <row r="381" spans="1:40" x14ac:dyDescent="0.25">
      <c r="W381" s="60"/>
      <c r="X381" s="60"/>
      <c r="Y381" s="60"/>
      <c r="Z381" s="60"/>
      <c r="AA381" s="60"/>
      <c r="AB381" s="60"/>
      <c r="AC381" s="60"/>
      <c r="AD381" s="60"/>
      <c r="AE381" s="60"/>
      <c r="AF381" s="60"/>
      <c r="AG381" s="60"/>
      <c r="AH381" s="60"/>
      <c r="AI381" s="60"/>
      <c r="AJ381" s="60"/>
      <c r="AK381" s="60"/>
      <c r="AL381" s="60"/>
      <c r="AM381" s="60"/>
      <c r="AN381" s="60"/>
    </row>
    <row r="382" spans="1:40" x14ac:dyDescent="0.25">
      <c r="W382" s="60"/>
      <c r="X382" s="60"/>
      <c r="Y382" s="60"/>
      <c r="Z382" s="60"/>
      <c r="AA382" s="60"/>
      <c r="AB382" s="60"/>
      <c r="AC382" s="60"/>
      <c r="AD382" s="60"/>
      <c r="AE382" s="60"/>
      <c r="AF382" s="60"/>
      <c r="AG382" s="60"/>
      <c r="AH382" s="60"/>
      <c r="AI382" s="60"/>
      <c r="AJ382" s="60"/>
      <c r="AK382" s="60"/>
      <c r="AL382" s="60"/>
      <c r="AM382" s="60"/>
      <c r="AN382" s="60"/>
    </row>
  </sheetData>
  <sheetProtection formatCells="0"/>
  <protectedRanges>
    <protectedRange algorithmName="SHA-512" hashValue="Btu7XV6EBfVwyp5gDIPdfIEL+P5M82C+aRvAezzpfdh0KrkK7xaLrN1GQfl60cyE+bYUtz2e0SJe9KT49wYulw==" saltValue="lIS9Tu8GE7OKDmN7ZqeHPw==" spinCount="100000" sqref="U332:V363" name="ciu2"/>
    <protectedRange algorithmName="SHA-512" hashValue="YkAt92a0Nh4iaOcG6UcxfKAp4jbUzrYbo807bPnryIeQ33P2Dt7GcIXEipipWLPO19NvluJfkIixIMIXNvvRAQ==" saltValue="FEKHBbRTjqAfAXfsBABLMw==" spinCount="100000" sqref="U148:V171" name="ssa"/>
    <protectedRange algorithmName="SHA-512" hashValue="0Ma3iuJ3o7Tw+qHYKEL34wSOzXaXAMK1uYaWSHdXKtdOKhyfpaxmS7oOyvwVC4BsO0sx4HqmkEr5f3BlCykW+A==" saltValue="OGU+Kq8Uvu04dfA1BYPacw==" spinCount="100000" sqref="U228:V243 U272:V283" name="otic3"/>
    <protectedRange algorithmName="SHA-512" hashValue="XTO/ly5X3AE9aHWTMz/DzrRyY9VJ82389UikzLGPUfom4lcts2LKxyBmYbXf15jEm5f0vh8SzR/fGNkM3bihnQ==" saltValue="CKxREW7V3yVvWp90xEitnw==" spinCount="100000" sqref="U60:V87" name="otic1"/>
    <protectedRange algorithmName="SHA-512" hashValue="t6+Ci2RVcna45m/bgkcmdZxRpXGi40NGs3dVjVv84EmlGirKNo+GJBPDvTU2L10bvdLaWaXArOXVHzQZ7QKzEA==" saltValue="C3wxLGOByDmmQLXEM3KJuw==" spinCount="100000" sqref="U200:V203 U244:V263 U364:V367" name="oap3"/>
    <protectedRange algorithmName="SHA-512" hashValue="Xt+L8VrggHPVqNv4+uhaPQVIVf3tF85DfRFvRDosZC6aZZs7IemEUffDn6tU2kAJt9rKq3WnFL7WkU32sZtnvg==" saltValue="VAp0tAtBheI1ybCi1RrbOg==" spinCount="100000" sqref="U36:V43 U56:V59 U128:V139 U144:V147" name="oap1"/>
    <protectedRange algorithmName="SHA-512" hashValue="w0p12VGcW37JbXb3j61izXiohdGp4Q/yG+zoTV/Y+FgfhiDON7d0grV30yo5IgraLoev+5wGrqE+k4kc4+UjOw==" saltValue="GerM7mX4iMsgIA/wQzBdQg==" spinCount="100000" sqref="U8:V31" name="dth1"/>
    <protectedRange algorithmName="SHA-512" hashValue="BUBeCSdqg6jK7UBzxuHh7D85OM2JJTkzKeI/Cvf6giMXEzAv7HrNm9K7NS8iTrrurrwedqS+zLC5OJmw66qrHQ==" saltValue="8fWlKWBIKowc8juuMQ1dHg==" spinCount="100000" sqref="U140:V143" name="daf"/>
    <protectedRange algorithmName="SHA-512" hashValue="dCSx+axhpPabLazhegDpji4yfHsTuWrgLTU6KVjDrNhMu7EvnnF9kEhc6WTmuP9mRJ8xFy1Nc9cV5na/9+CebQ==" saltValue="sLyEHj/h1XtD+qpY0IiMRA==" spinCount="100000" sqref="U44:V55" name="dc"/>
    <protectedRange algorithmName="SHA-512" hashValue="Cm6EdZGjwz0n7zXaFbgIr4IBKfu3UErPIYvZJZOY2xLmfHkJ0cVjwA1i4WdGJNrQs9WeestmZ8F5NVFVCho9hQ==" saltValue="jwnzGASiMEIXO1gIepwBpA==" spinCount="100000" sqref="U32:V35 U264:V271 U304:V307" name="dth2"/>
    <protectedRange algorithmName="SHA-512" hashValue="siM159pX8SXwkrq7OgNnMcDspwwpH4hvjp/8vPJMlFEiCA6VIw7yUYnMLPQ+8PhXMtXRNHxqDprjsNnymwGneg==" saltValue="NotwyI4QA7moN5TnA81DUA==" spinCount="100000" sqref="U172:V199" name="oap2"/>
    <protectedRange algorithmName="SHA-512" hashValue="Y+Vg0lRBiw3lQAN+FR/uQqwfDhR7Ranr8OxAVWJvBWByoYaC9gekVY5SICW5gTHW2ZNasgf6/yGLr6tIaLayKw==" saltValue="DNKi78BZwErPXYV4n7A/jA==" spinCount="100000" sqref="U100:V103" name="oaj"/>
    <protectedRange algorithmName="SHA-512" hashValue="IRjLZ+ER+5F/NsPUtNVO+ukpWSrJS85obJh3odTnsU2quchwNlOYz80eNXts5yNRnn7DzP58hISaOIXS63DaUw==" saltValue="Rm23qJTB1DvbWu2DrHS0Nw==" spinCount="100000" sqref="U92:V99 U204:V223" name="otic2"/>
    <protectedRange algorithmName="SHA-512" hashValue="mGiQ1ZrL4NInBXWZejRuULSG2XQ069Q0OcwgOpJznsIS87oDcbt7RUukXdpLcAoHM5Lpp5F44k1iZizRi6dlAw==" saltValue="hQ+ezOpy4FpthFwxUOw1Pg==" spinCount="100000" sqref="U288:V303 U308:V319" name="otic4"/>
    <protectedRange algorithmName="SHA-512" hashValue="qbnHHAS7S8lfaynwCNbMU79rtSB7zFmwSQflpkA2qSjMvMBU3lSJ6Nk3OIk4KG0shfTNQQsOnkqafwsU369yeg==" saltValue="pzBygKjcg//3HsMzAVLjHw==" spinCount="100000" sqref="U104:V127 U324:V327" name="ciu"/>
    <protectedRange algorithmName="SHA-512" hashValue="XTO/ly5X3AE9aHWTMz/DzrRyY9VJ82389UikzLGPUfom4lcts2LKxyBmYbXf15jEm5f0vh8SzR/fGNkM3bihnQ==" saltValue="CKxREW7V3yVvWp90xEitnw==" spinCount="100000" sqref="N69" name="otic1_1_1"/>
    <protectedRange algorithmName="SHA-512" hashValue="IRjLZ+ER+5F/NsPUtNVO+ukpWSrJS85obJh3odTnsU2quchwNlOYz80eNXts5yNRnn7DzP58hISaOIXS63DaUw==" saltValue="Rm23qJTB1DvbWu2DrHS0Nw==" spinCount="100000" sqref="N93" name="otic2_1_1"/>
    <protectedRange algorithmName="SHA-512" hashValue="IRjLZ+ER+5F/NsPUtNVO+ukpWSrJS85obJh3odTnsU2quchwNlOYz80eNXts5yNRnn7DzP58hISaOIXS63DaUw==" saltValue="Rm23qJTB1DvbWu2DrHS0Nw==" spinCount="100000" sqref="N97" name="otic2_2_1"/>
    <protectedRange algorithmName="SHA-512" hashValue="qbnHHAS7S8lfaynwCNbMU79rtSB7zFmwSQflpkA2qSjMvMBU3lSJ6Nk3OIk4KG0shfTNQQsOnkqafwsU369yeg==" saltValue="pzBygKjcg//3HsMzAVLjHw==" spinCount="100000" sqref="N125" name="ciu_1_1"/>
    <protectedRange algorithmName="SHA-512" hashValue="BUBeCSdqg6jK7UBzxuHh7D85OM2JJTkzKeI/Cvf6giMXEzAv7HrNm9K7NS8iTrrurrwedqS+zLC5OJmw66qrHQ==" saltValue="8fWlKWBIKowc8juuMQ1dHg==" spinCount="100000" sqref="N141" name="daf_1_1"/>
    <protectedRange algorithmName="SHA-512" hashValue="Xt+L8VrggHPVqNv4+uhaPQVIVf3tF85DfRFvRDosZC6aZZs7IemEUffDn6tU2kAJt9rKq3WnFL7WkU32sZtnvg==" saltValue="VAp0tAtBheI1ybCi1RrbOg==" spinCount="100000" sqref="N145" name="oap1_1_1"/>
    <protectedRange algorithmName="SHA-512" hashValue="YkAt92a0Nh4iaOcG6UcxfKAp4jbUzrYbo807bPnryIeQ33P2Dt7GcIXEipipWLPO19NvluJfkIixIMIXNvvRAQ==" saltValue="FEKHBbRTjqAfAXfsBABLMw==" spinCount="100000" sqref="N149" name="ssa_1_1"/>
    <protectedRange algorithmName="SHA-512" hashValue="YkAt92a0Nh4iaOcG6UcxfKAp4jbUzrYbo807bPnryIeQ33P2Dt7GcIXEipipWLPO19NvluJfkIixIMIXNvvRAQ==" saltValue="FEKHBbRTjqAfAXfsBABLMw==" spinCount="100000" sqref="N153" name="ssa_2_1"/>
    <protectedRange algorithmName="SHA-512" hashValue="YkAt92a0Nh4iaOcG6UcxfKAp4jbUzrYbo807bPnryIeQ33P2Dt7GcIXEipipWLPO19NvluJfkIixIMIXNvvRAQ==" saltValue="FEKHBbRTjqAfAXfsBABLMw==" spinCount="100000" sqref="N157" name="ssa_3_1"/>
    <protectedRange algorithmName="SHA-512" hashValue="YkAt92a0Nh4iaOcG6UcxfKAp4jbUzrYbo807bPnryIeQ33P2Dt7GcIXEipipWLPO19NvluJfkIixIMIXNvvRAQ==" saltValue="FEKHBbRTjqAfAXfsBABLMw==" spinCount="100000" sqref="N161" name="ssa_4_1"/>
    <protectedRange algorithmName="SHA-512" hashValue="YkAt92a0Nh4iaOcG6UcxfKAp4jbUzrYbo807bPnryIeQ33P2Dt7GcIXEipipWLPO19NvluJfkIixIMIXNvvRAQ==" saltValue="FEKHBbRTjqAfAXfsBABLMw==" spinCount="100000" sqref="N165" name="ssa_5_1"/>
    <protectedRange algorithmName="SHA-512" hashValue="YkAt92a0Nh4iaOcG6UcxfKAp4jbUzrYbo807bPnryIeQ33P2Dt7GcIXEipipWLPO19NvluJfkIixIMIXNvvRAQ==" saltValue="FEKHBbRTjqAfAXfsBABLMw==" spinCount="100000" sqref="N169" name="ssa_6_1"/>
    <protectedRange algorithmName="SHA-512" hashValue="0Ma3iuJ3o7Tw+qHYKEL34wSOzXaXAMK1uYaWSHdXKtdOKhyfpaxmS7oOyvwVC4BsO0sx4HqmkEr5f3BlCykW+A==" saltValue="OGU+Kq8Uvu04dfA1BYPacw==" spinCount="100000" sqref="N237" name="otic3_1_1"/>
    <protectedRange algorithmName="SHA-512" hashValue="t6+Ci2RVcna45m/bgkcmdZxRpXGi40NGs3dVjVv84EmlGirKNo+GJBPDvTU2L10bvdLaWaXArOXVHzQZ7QKzEA==" saltValue="C3wxLGOByDmmQLXEM3KJuw==" spinCount="100000" sqref="N245" name="oap3_1_1"/>
    <protectedRange algorithmName="SHA-512" hashValue="t6+Ci2RVcna45m/bgkcmdZxRpXGi40NGs3dVjVv84EmlGirKNo+GJBPDvTU2L10bvdLaWaXArOXVHzQZ7QKzEA==" saltValue="C3wxLGOByDmmQLXEM3KJuw==" spinCount="100000" sqref="N249" name="oap3_2_1"/>
    <protectedRange algorithmName="SHA-512" hashValue="t6+Ci2RVcna45m/bgkcmdZxRpXGi40NGs3dVjVv84EmlGirKNo+GJBPDvTU2L10bvdLaWaXArOXVHzQZ7QKzEA==" saltValue="C3wxLGOByDmmQLXEM3KJuw==" spinCount="100000" sqref="N253" name="oap3_3_1"/>
    <protectedRange algorithmName="SHA-512" hashValue="t6+Ci2RVcna45m/bgkcmdZxRpXGi40NGs3dVjVv84EmlGirKNo+GJBPDvTU2L10bvdLaWaXArOXVHzQZ7QKzEA==" saltValue="C3wxLGOByDmmQLXEM3KJuw==" spinCount="100000" sqref="N257" name="oap3_4_1"/>
    <protectedRange algorithmName="SHA-512" hashValue="t6+Ci2RVcna45m/bgkcmdZxRpXGi40NGs3dVjVv84EmlGirKNo+GJBPDvTU2L10bvdLaWaXArOXVHzQZ7QKzEA==" saltValue="C3wxLGOByDmmQLXEM3KJuw==" spinCount="100000" sqref="N261 P261 R261:S261" name="oap3_5_1"/>
    <protectedRange algorithmName="SHA-512" hashValue="0Ma3iuJ3o7Tw+qHYKEL34wSOzXaXAMK1uYaWSHdXKtdOKhyfpaxmS7oOyvwVC4BsO0sx4HqmkEr5f3BlCykW+A==" saltValue="OGU+Kq8Uvu04dfA1BYPacw==" spinCount="100000" sqref="N273" name="otic3_2_1"/>
    <protectedRange algorithmName="SHA-512" hashValue="0Ma3iuJ3o7Tw+qHYKEL34wSOzXaXAMK1uYaWSHdXKtdOKhyfpaxmS7oOyvwVC4BsO0sx4HqmkEr5f3BlCykW+A==" saltValue="OGU+Kq8Uvu04dfA1BYPacw==" spinCount="100000" sqref="N277" name="otic3_3_1"/>
    <protectedRange algorithmName="SHA-512" hashValue="0Ma3iuJ3o7Tw+qHYKEL34wSOzXaXAMK1uYaWSHdXKtdOKhyfpaxmS7oOyvwVC4BsO0sx4HqmkEr5f3BlCykW+A==" saltValue="OGU+Kq8Uvu04dfA1BYPacw==" spinCount="100000" sqref="N281 P281:S281" name="otic3_4_1"/>
    <protectedRange algorithmName="SHA-512" hashValue="0Ma3iuJ3o7Tw+qHYKEL34wSOzXaXAMK1uYaWSHdXKtdOKhyfpaxmS7oOyvwVC4BsO0sx4HqmkEr5f3BlCykW+A==" saltValue="OGU+Kq8Uvu04dfA1BYPacw==" spinCount="100000" sqref="N285" name="otic3_5_1"/>
    <protectedRange algorithmName="SHA-512" hashValue="mGiQ1ZrL4NInBXWZejRuULSG2XQ069Q0OcwgOpJznsIS87oDcbt7RUukXdpLcAoHM5Lpp5F44k1iZizRi6dlAw==" saltValue="hQ+ezOpy4FpthFwxUOw1Pg==" spinCount="100000" sqref="N289" name="otic4_1_1"/>
    <protectedRange algorithmName="SHA-512" hashValue="mGiQ1ZrL4NInBXWZejRuULSG2XQ069Q0OcwgOpJznsIS87oDcbt7RUukXdpLcAoHM5Lpp5F44k1iZizRi6dlAw==" saltValue="hQ+ezOpy4FpthFwxUOw1Pg==" spinCount="100000" sqref="N293 R293" name="otic4_2_1"/>
    <protectedRange algorithmName="SHA-512" hashValue="mGiQ1ZrL4NInBXWZejRuULSG2XQ069Q0OcwgOpJznsIS87oDcbt7RUukXdpLcAoHM5Lpp5F44k1iZizRi6dlAw==" saltValue="hQ+ezOpy4FpthFwxUOw1Pg==" spinCount="100000" sqref="N297:O297" name="otic4_3_1"/>
    <protectedRange algorithmName="SHA-512" hashValue="mGiQ1ZrL4NInBXWZejRuULSG2XQ069Q0OcwgOpJznsIS87oDcbt7RUukXdpLcAoHM5Lpp5F44k1iZizRi6dlAw==" saltValue="hQ+ezOpy4FpthFwxUOw1Pg==" spinCount="100000" sqref="N301:O301" name="otic4_4_1"/>
    <protectedRange algorithmName="SHA-512" hashValue="mGiQ1ZrL4NInBXWZejRuULSG2XQ069Q0OcwgOpJznsIS87oDcbt7RUukXdpLcAoHM5Lpp5F44k1iZizRi6dlAw==" saltValue="hQ+ezOpy4FpthFwxUOw1Pg==" spinCount="100000" sqref="N309:O309" name="otic4_5_1"/>
    <protectedRange algorithmName="SHA-512" hashValue="mGiQ1ZrL4NInBXWZejRuULSG2XQ069Q0OcwgOpJznsIS87oDcbt7RUukXdpLcAoHM5Lpp5F44k1iZizRi6dlAw==" saltValue="hQ+ezOpy4FpthFwxUOw1Pg==" spinCount="100000" sqref="N313:O313" name="otic4_6_1"/>
    <protectedRange algorithmName="SHA-512" hashValue="Btu7XV6EBfVwyp5gDIPdfIEL+P5M82C+aRvAezzpfdh0KrkK7xaLrN1GQfl60cyE+bYUtz2e0SJe9KT49wYulw==" saltValue="lIS9Tu8GE7OKDmN7ZqeHPw==" spinCount="100000" sqref="N349" name="ciu2_1_1"/>
    <protectedRange algorithmName="SHA-512" hashValue="Btu7XV6EBfVwyp5gDIPdfIEL+P5M82C+aRvAezzpfdh0KrkK7xaLrN1GQfl60cyE+bYUtz2e0SJe9KT49wYulw==" saltValue="lIS9Tu8GE7OKDmN7ZqeHPw==" spinCount="100000" sqref="N353" name="ciu2_2_1"/>
    <protectedRange algorithmName="SHA-512" hashValue="Btu7XV6EBfVwyp5gDIPdfIEL+P5M82C+aRvAezzpfdh0KrkK7xaLrN1GQfl60cyE+bYUtz2e0SJe9KT49wYulw==" saltValue="lIS9Tu8GE7OKDmN7ZqeHPw==" spinCount="100000" sqref="N357" name="ciu2_3_1"/>
    <protectedRange algorithmName="SHA-512" hashValue="Btu7XV6EBfVwyp5gDIPdfIEL+P5M82C+aRvAezzpfdh0KrkK7xaLrN1GQfl60cyE+bYUtz2e0SJe9KT49wYulw==" saltValue="lIS9Tu8GE7OKDmN7ZqeHPw==" spinCount="100000" sqref="N361" name="ciu2_4_1"/>
    <protectedRange algorithmName="SHA-512" hashValue="t6+Ci2RVcna45m/bgkcmdZxRpXGi40NGs3dVjVv84EmlGirKNo+GJBPDvTU2L10bvdLaWaXArOXVHzQZ7QKzEA==" saltValue="C3wxLGOByDmmQLXEM3KJuw==" spinCount="100000" sqref="N365" name="oap3_6_1"/>
    <protectedRange algorithmName="SHA-512" hashValue="t6+Ci2RVcna45m/bgkcmdZxRpXGi40NGs3dVjVv84EmlGirKNo+GJBPDvTU2L10bvdLaWaXArOXVHzQZ7QKzEA==" saltValue="C3wxLGOByDmmQLXEM3KJuw==" spinCount="100000" sqref="N369" name="oap3_7_1"/>
  </protectedRanges>
  <dataConsolidate/>
  <mergeCells count="2378">
    <mergeCell ref="X368:X371"/>
    <mergeCell ref="Y368:Y371"/>
    <mergeCell ref="A368:A371"/>
    <mergeCell ref="B368:B371"/>
    <mergeCell ref="C368:C371"/>
    <mergeCell ref="D368:D371"/>
    <mergeCell ref="E368:E371"/>
    <mergeCell ref="F368:F371"/>
    <mergeCell ref="U368:U371"/>
    <mergeCell ref="V368:V371"/>
    <mergeCell ref="W368:W371"/>
    <mergeCell ref="X360:X363"/>
    <mergeCell ref="Y360:Y363"/>
    <mergeCell ref="A364:A367"/>
    <mergeCell ref="B364:B367"/>
    <mergeCell ref="C364:C367"/>
    <mergeCell ref="D364:D367"/>
    <mergeCell ref="E364:E367"/>
    <mergeCell ref="F364:F367"/>
    <mergeCell ref="U364:U367"/>
    <mergeCell ref="V364:V367"/>
    <mergeCell ref="W364:W367"/>
    <mergeCell ref="X364:X367"/>
    <mergeCell ref="Y364:Y367"/>
    <mergeCell ref="A360:A363"/>
    <mergeCell ref="B360:B363"/>
    <mergeCell ref="C360:C363"/>
    <mergeCell ref="D360:D363"/>
    <mergeCell ref="E360:E363"/>
    <mergeCell ref="F360:F363"/>
    <mergeCell ref="U360:U363"/>
    <mergeCell ref="V360:V363"/>
    <mergeCell ref="W360:W363"/>
    <mergeCell ref="V352:V355"/>
    <mergeCell ref="W352:W355"/>
    <mergeCell ref="X352:X355"/>
    <mergeCell ref="Y352:Y355"/>
    <mergeCell ref="A356:A359"/>
    <mergeCell ref="B356:B359"/>
    <mergeCell ref="C356:C359"/>
    <mergeCell ref="D356:D359"/>
    <mergeCell ref="E356:E359"/>
    <mergeCell ref="F356:F359"/>
    <mergeCell ref="U356:U359"/>
    <mergeCell ref="V356:V359"/>
    <mergeCell ref="W356:W359"/>
    <mergeCell ref="X356:X359"/>
    <mergeCell ref="Y356:Y359"/>
    <mergeCell ref="A352:A355"/>
    <mergeCell ref="B352:B355"/>
    <mergeCell ref="C352:C355"/>
    <mergeCell ref="D352:D355"/>
    <mergeCell ref="E352:E355"/>
    <mergeCell ref="F352:F355"/>
    <mergeCell ref="U352:U355"/>
    <mergeCell ref="X344:X347"/>
    <mergeCell ref="Y344:Y347"/>
    <mergeCell ref="A348:A351"/>
    <mergeCell ref="B348:B351"/>
    <mergeCell ref="C348:C351"/>
    <mergeCell ref="D348:D351"/>
    <mergeCell ref="E348:E351"/>
    <mergeCell ref="F348:F351"/>
    <mergeCell ref="U348:U351"/>
    <mergeCell ref="V348:V351"/>
    <mergeCell ref="W348:W351"/>
    <mergeCell ref="X348:X351"/>
    <mergeCell ref="Y348:Y351"/>
    <mergeCell ref="A344:A347"/>
    <mergeCell ref="B344:B347"/>
    <mergeCell ref="C344:C347"/>
    <mergeCell ref="D344:D347"/>
    <mergeCell ref="E344:E347"/>
    <mergeCell ref="F344:F347"/>
    <mergeCell ref="U344:U347"/>
    <mergeCell ref="V344:V347"/>
    <mergeCell ref="W344:W347"/>
    <mergeCell ref="X336:X339"/>
    <mergeCell ref="Y336:Y339"/>
    <mergeCell ref="A340:A343"/>
    <mergeCell ref="B340:B343"/>
    <mergeCell ref="C340:C343"/>
    <mergeCell ref="D340:D343"/>
    <mergeCell ref="E340:E343"/>
    <mergeCell ref="F340:F343"/>
    <mergeCell ref="U340:U343"/>
    <mergeCell ref="V340:V343"/>
    <mergeCell ref="W340:W343"/>
    <mergeCell ref="X340:X343"/>
    <mergeCell ref="Y340:Y343"/>
    <mergeCell ref="A336:A339"/>
    <mergeCell ref="B336:B339"/>
    <mergeCell ref="C336:C339"/>
    <mergeCell ref="D336:D339"/>
    <mergeCell ref="E336:E339"/>
    <mergeCell ref="F336:F339"/>
    <mergeCell ref="U336:U339"/>
    <mergeCell ref="V336:V339"/>
    <mergeCell ref="W336:W339"/>
    <mergeCell ref="X328:X331"/>
    <mergeCell ref="Y328:Y331"/>
    <mergeCell ref="A332:A335"/>
    <mergeCell ref="B332:B335"/>
    <mergeCell ref="C332:C335"/>
    <mergeCell ref="D332:D335"/>
    <mergeCell ref="E332:E335"/>
    <mergeCell ref="F332:F335"/>
    <mergeCell ref="U332:U335"/>
    <mergeCell ref="V332:V335"/>
    <mergeCell ref="W332:W335"/>
    <mergeCell ref="X332:X335"/>
    <mergeCell ref="Y332:Y335"/>
    <mergeCell ref="A328:A331"/>
    <mergeCell ref="B328:B331"/>
    <mergeCell ref="C328:C331"/>
    <mergeCell ref="D328:D331"/>
    <mergeCell ref="E328:E331"/>
    <mergeCell ref="F328:F331"/>
    <mergeCell ref="U328:U331"/>
    <mergeCell ref="V328:V331"/>
    <mergeCell ref="W328:W331"/>
    <mergeCell ref="X320:X323"/>
    <mergeCell ref="Y320:Y323"/>
    <mergeCell ref="A324:A327"/>
    <mergeCell ref="B324:B327"/>
    <mergeCell ref="C324:C327"/>
    <mergeCell ref="D324:D327"/>
    <mergeCell ref="E324:E327"/>
    <mergeCell ref="F324:F327"/>
    <mergeCell ref="U324:U327"/>
    <mergeCell ref="V324:V327"/>
    <mergeCell ref="W324:W327"/>
    <mergeCell ref="X324:X327"/>
    <mergeCell ref="Y324:Y327"/>
    <mergeCell ref="A320:A323"/>
    <mergeCell ref="B320:B323"/>
    <mergeCell ref="C320:C323"/>
    <mergeCell ref="D320:D323"/>
    <mergeCell ref="E320:E323"/>
    <mergeCell ref="F320:F323"/>
    <mergeCell ref="U320:U323"/>
    <mergeCell ref="V320:V323"/>
    <mergeCell ref="W320:W323"/>
    <mergeCell ref="X312:X315"/>
    <mergeCell ref="Y312:Y315"/>
    <mergeCell ref="A316:A319"/>
    <mergeCell ref="B316:B319"/>
    <mergeCell ref="C316:C319"/>
    <mergeCell ref="D316:D319"/>
    <mergeCell ref="E316:E319"/>
    <mergeCell ref="F316:F319"/>
    <mergeCell ref="U316:U319"/>
    <mergeCell ref="V316:V319"/>
    <mergeCell ref="W316:W319"/>
    <mergeCell ref="X316:X319"/>
    <mergeCell ref="Y316:Y319"/>
    <mergeCell ref="A312:A315"/>
    <mergeCell ref="B312:B315"/>
    <mergeCell ref="C312:C315"/>
    <mergeCell ref="D312:D315"/>
    <mergeCell ref="E312:E315"/>
    <mergeCell ref="F312:F315"/>
    <mergeCell ref="U312:U315"/>
    <mergeCell ref="V312:V315"/>
    <mergeCell ref="W312:W315"/>
    <mergeCell ref="X304:X307"/>
    <mergeCell ref="Y304:Y307"/>
    <mergeCell ref="A308:A311"/>
    <mergeCell ref="B308:B311"/>
    <mergeCell ref="C308:C311"/>
    <mergeCell ref="D308:D311"/>
    <mergeCell ref="E308:E311"/>
    <mergeCell ref="F308:F311"/>
    <mergeCell ref="U308:U311"/>
    <mergeCell ref="V308:V311"/>
    <mergeCell ref="W308:W311"/>
    <mergeCell ref="X308:X311"/>
    <mergeCell ref="Y308:Y311"/>
    <mergeCell ref="A304:A307"/>
    <mergeCell ref="B304:B307"/>
    <mergeCell ref="C304:C307"/>
    <mergeCell ref="D304:D307"/>
    <mergeCell ref="E304:E307"/>
    <mergeCell ref="F304:F307"/>
    <mergeCell ref="U304:U307"/>
    <mergeCell ref="V304:V307"/>
    <mergeCell ref="W304:W307"/>
    <mergeCell ref="X296:X299"/>
    <mergeCell ref="Y296:Y299"/>
    <mergeCell ref="A300:A303"/>
    <mergeCell ref="B300:B303"/>
    <mergeCell ref="C300:C303"/>
    <mergeCell ref="D300:D303"/>
    <mergeCell ref="E300:E303"/>
    <mergeCell ref="F300:F303"/>
    <mergeCell ref="U300:U303"/>
    <mergeCell ref="V300:V303"/>
    <mergeCell ref="W300:W303"/>
    <mergeCell ref="X300:X303"/>
    <mergeCell ref="Y300:Y303"/>
    <mergeCell ref="A296:A299"/>
    <mergeCell ref="B296:B299"/>
    <mergeCell ref="C296:C299"/>
    <mergeCell ref="D296:D299"/>
    <mergeCell ref="E296:E299"/>
    <mergeCell ref="F296:F299"/>
    <mergeCell ref="U296:U299"/>
    <mergeCell ref="V296:V299"/>
    <mergeCell ref="W296:W299"/>
    <mergeCell ref="X288:X291"/>
    <mergeCell ref="Y288:Y291"/>
    <mergeCell ref="A292:A295"/>
    <mergeCell ref="B292:B295"/>
    <mergeCell ref="C292:C295"/>
    <mergeCell ref="D292:D295"/>
    <mergeCell ref="E292:E295"/>
    <mergeCell ref="F292:F295"/>
    <mergeCell ref="U292:U295"/>
    <mergeCell ref="V292:V295"/>
    <mergeCell ref="W292:W295"/>
    <mergeCell ref="X292:X295"/>
    <mergeCell ref="Y292:Y295"/>
    <mergeCell ref="A288:A291"/>
    <mergeCell ref="B288:B291"/>
    <mergeCell ref="C288:C291"/>
    <mergeCell ref="D288:D291"/>
    <mergeCell ref="E288:E291"/>
    <mergeCell ref="F288:F291"/>
    <mergeCell ref="U288:U291"/>
    <mergeCell ref="V288:V291"/>
    <mergeCell ref="W288:W291"/>
    <mergeCell ref="X280:X283"/>
    <mergeCell ref="Y280:Y283"/>
    <mergeCell ref="A284:A287"/>
    <mergeCell ref="B284:B287"/>
    <mergeCell ref="C284:C287"/>
    <mergeCell ref="D284:D287"/>
    <mergeCell ref="E284:E287"/>
    <mergeCell ref="F284:F287"/>
    <mergeCell ref="U284:U287"/>
    <mergeCell ref="V284:V287"/>
    <mergeCell ref="W284:W287"/>
    <mergeCell ref="X284:X287"/>
    <mergeCell ref="Y284:Y287"/>
    <mergeCell ref="A280:A283"/>
    <mergeCell ref="B280:B283"/>
    <mergeCell ref="C280:C283"/>
    <mergeCell ref="D280:D283"/>
    <mergeCell ref="E280:E283"/>
    <mergeCell ref="F280:F283"/>
    <mergeCell ref="U280:U283"/>
    <mergeCell ref="V280:V283"/>
    <mergeCell ref="W280:W283"/>
    <mergeCell ref="X272:X275"/>
    <mergeCell ref="Y272:Y275"/>
    <mergeCell ref="A276:A279"/>
    <mergeCell ref="B276:B279"/>
    <mergeCell ref="C276:C279"/>
    <mergeCell ref="D276:D279"/>
    <mergeCell ref="E276:E279"/>
    <mergeCell ref="F276:F279"/>
    <mergeCell ref="U276:U279"/>
    <mergeCell ref="V276:V279"/>
    <mergeCell ref="W276:W279"/>
    <mergeCell ref="X276:X279"/>
    <mergeCell ref="Y276:Y279"/>
    <mergeCell ref="A272:A275"/>
    <mergeCell ref="B272:B275"/>
    <mergeCell ref="C272:C275"/>
    <mergeCell ref="D272:D275"/>
    <mergeCell ref="E272:E275"/>
    <mergeCell ref="F272:F275"/>
    <mergeCell ref="U272:U275"/>
    <mergeCell ref="V272:V275"/>
    <mergeCell ref="W272:W275"/>
    <mergeCell ref="X264:X267"/>
    <mergeCell ref="Y264:Y267"/>
    <mergeCell ref="A268:A271"/>
    <mergeCell ref="B268:B271"/>
    <mergeCell ref="C268:C271"/>
    <mergeCell ref="D268:D271"/>
    <mergeCell ref="E268:E271"/>
    <mergeCell ref="F268:F271"/>
    <mergeCell ref="U268:U271"/>
    <mergeCell ref="V268:V271"/>
    <mergeCell ref="W268:W271"/>
    <mergeCell ref="X268:X271"/>
    <mergeCell ref="Y268:Y271"/>
    <mergeCell ref="A264:A267"/>
    <mergeCell ref="B264:B267"/>
    <mergeCell ref="C264:C267"/>
    <mergeCell ref="D264:D267"/>
    <mergeCell ref="E264:E267"/>
    <mergeCell ref="F264:F267"/>
    <mergeCell ref="U264:U267"/>
    <mergeCell ref="V264:V267"/>
    <mergeCell ref="W264:W267"/>
    <mergeCell ref="W248:W251"/>
    <mergeCell ref="W256:W259"/>
    <mergeCell ref="X256:X259"/>
    <mergeCell ref="Y256:Y259"/>
    <mergeCell ref="A260:A263"/>
    <mergeCell ref="B260:B263"/>
    <mergeCell ref="C260:C263"/>
    <mergeCell ref="D260:D263"/>
    <mergeCell ref="E260:E263"/>
    <mergeCell ref="F260:F263"/>
    <mergeCell ref="U260:U263"/>
    <mergeCell ref="V260:V263"/>
    <mergeCell ref="W260:W263"/>
    <mergeCell ref="X260:X263"/>
    <mergeCell ref="Y260:Y263"/>
    <mergeCell ref="A256:A259"/>
    <mergeCell ref="B256:B259"/>
    <mergeCell ref="C256:C259"/>
    <mergeCell ref="D256:D259"/>
    <mergeCell ref="E256:E259"/>
    <mergeCell ref="F256:F259"/>
    <mergeCell ref="U256:U259"/>
    <mergeCell ref="V256:V259"/>
    <mergeCell ref="A244:A247"/>
    <mergeCell ref="B244:B247"/>
    <mergeCell ref="C244:C247"/>
    <mergeCell ref="D244:D247"/>
    <mergeCell ref="E244:E247"/>
    <mergeCell ref="F244:F247"/>
    <mergeCell ref="U244:U247"/>
    <mergeCell ref="V244:V247"/>
    <mergeCell ref="W244:W247"/>
    <mergeCell ref="X244:X247"/>
    <mergeCell ref="Y244:Y247"/>
    <mergeCell ref="X248:X251"/>
    <mergeCell ref="Y248:Y251"/>
    <mergeCell ref="B252:B255"/>
    <mergeCell ref="A252:A255"/>
    <mergeCell ref="C252:C255"/>
    <mergeCell ref="D252:D255"/>
    <mergeCell ref="E252:E255"/>
    <mergeCell ref="F252:F255"/>
    <mergeCell ref="U252:U255"/>
    <mergeCell ref="V252:V255"/>
    <mergeCell ref="W252:W255"/>
    <mergeCell ref="X252:X255"/>
    <mergeCell ref="Y252:Y255"/>
    <mergeCell ref="A248:A251"/>
    <mergeCell ref="B248:B251"/>
    <mergeCell ref="C248:C251"/>
    <mergeCell ref="D248:D251"/>
    <mergeCell ref="E248:E251"/>
    <mergeCell ref="F248:F251"/>
    <mergeCell ref="U248:U251"/>
    <mergeCell ref="V248:V251"/>
    <mergeCell ref="A240:A243"/>
    <mergeCell ref="B240:B243"/>
    <mergeCell ref="C240:C243"/>
    <mergeCell ref="D240:D243"/>
    <mergeCell ref="E240:E243"/>
    <mergeCell ref="F240:F243"/>
    <mergeCell ref="U240:U243"/>
    <mergeCell ref="V240:V243"/>
    <mergeCell ref="A232:A235"/>
    <mergeCell ref="B232:B235"/>
    <mergeCell ref="C232:C235"/>
    <mergeCell ref="D232:D235"/>
    <mergeCell ref="E232:E235"/>
    <mergeCell ref="F232:F235"/>
    <mergeCell ref="U232:U235"/>
    <mergeCell ref="V232:V235"/>
    <mergeCell ref="A236:A239"/>
    <mergeCell ref="B236:B239"/>
    <mergeCell ref="C236:C239"/>
    <mergeCell ref="D236:D239"/>
    <mergeCell ref="E236:E239"/>
    <mergeCell ref="F236:F239"/>
    <mergeCell ref="U236:U239"/>
    <mergeCell ref="V236:V239"/>
    <mergeCell ref="A224:A227"/>
    <mergeCell ref="B224:B227"/>
    <mergeCell ref="C224:C227"/>
    <mergeCell ref="D224:D227"/>
    <mergeCell ref="E224:E227"/>
    <mergeCell ref="F224:F227"/>
    <mergeCell ref="U224:U227"/>
    <mergeCell ref="V224:V227"/>
    <mergeCell ref="A228:A231"/>
    <mergeCell ref="B228:B231"/>
    <mergeCell ref="C228:C231"/>
    <mergeCell ref="D228:D231"/>
    <mergeCell ref="E228:E231"/>
    <mergeCell ref="F228:F231"/>
    <mergeCell ref="U228:U231"/>
    <mergeCell ref="V228:V231"/>
    <mergeCell ref="A216:A219"/>
    <mergeCell ref="B216:B219"/>
    <mergeCell ref="C216:C219"/>
    <mergeCell ref="D216:D219"/>
    <mergeCell ref="E216:E219"/>
    <mergeCell ref="F216:F219"/>
    <mergeCell ref="U216:U219"/>
    <mergeCell ref="V216:V219"/>
    <mergeCell ref="A220:A223"/>
    <mergeCell ref="B220:B223"/>
    <mergeCell ref="C220:C223"/>
    <mergeCell ref="D220:D223"/>
    <mergeCell ref="E220:E223"/>
    <mergeCell ref="F220:F223"/>
    <mergeCell ref="U220:U223"/>
    <mergeCell ref="V220:V223"/>
    <mergeCell ref="A208:A211"/>
    <mergeCell ref="B208:B211"/>
    <mergeCell ref="C208:C211"/>
    <mergeCell ref="D208:D211"/>
    <mergeCell ref="E208:E211"/>
    <mergeCell ref="F208:F211"/>
    <mergeCell ref="U208:U211"/>
    <mergeCell ref="V208:V211"/>
    <mergeCell ref="A212:A215"/>
    <mergeCell ref="B212:B215"/>
    <mergeCell ref="C212:C215"/>
    <mergeCell ref="D212:D215"/>
    <mergeCell ref="E212:E215"/>
    <mergeCell ref="F212:F215"/>
    <mergeCell ref="U212:U215"/>
    <mergeCell ref="V212:V215"/>
    <mergeCell ref="U184:U187"/>
    <mergeCell ref="V184:V187"/>
    <mergeCell ref="U188:U191"/>
    <mergeCell ref="V188:V191"/>
    <mergeCell ref="U192:U195"/>
    <mergeCell ref="V192:V195"/>
    <mergeCell ref="U196:U199"/>
    <mergeCell ref="V196:V199"/>
    <mergeCell ref="U204:U207"/>
    <mergeCell ref="V204:V207"/>
    <mergeCell ref="U200:U203"/>
    <mergeCell ref="V200:V203"/>
    <mergeCell ref="E188:E191"/>
    <mergeCell ref="F188:F191"/>
    <mergeCell ref="A192:A195"/>
    <mergeCell ref="B192:B195"/>
    <mergeCell ref="U164:U167"/>
    <mergeCell ref="V164:V167"/>
    <mergeCell ref="U168:U171"/>
    <mergeCell ref="V168:V171"/>
    <mergeCell ref="U172:U175"/>
    <mergeCell ref="V172:V175"/>
    <mergeCell ref="U176:U179"/>
    <mergeCell ref="V176:V179"/>
    <mergeCell ref="U180:U183"/>
    <mergeCell ref="V180:V183"/>
    <mergeCell ref="U148:U151"/>
    <mergeCell ref="V148:V151"/>
    <mergeCell ref="U152:U155"/>
    <mergeCell ref="V152:V155"/>
    <mergeCell ref="U156:U159"/>
    <mergeCell ref="V156:V159"/>
    <mergeCell ref="U160:U163"/>
    <mergeCell ref="V160:V163"/>
    <mergeCell ref="U128:U131"/>
    <mergeCell ref="V128:V131"/>
    <mergeCell ref="U132:U135"/>
    <mergeCell ref="V132:V135"/>
    <mergeCell ref="U136:U139"/>
    <mergeCell ref="V136:V139"/>
    <mergeCell ref="U140:U143"/>
    <mergeCell ref="V140:V143"/>
    <mergeCell ref="U144:U147"/>
    <mergeCell ref="V144:V147"/>
    <mergeCell ref="U108:U111"/>
    <mergeCell ref="V108:V111"/>
    <mergeCell ref="U112:U115"/>
    <mergeCell ref="V112:V115"/>
    <mergeCell ref="U116:U119"/>
    <mergeCell ref="V116:V119"/>
    <mergeCell ref="U120:U123"/>
    <mergeCell ref="V120:V123"/>
    <mergeCell ref="U124:U127"/>
    <mergeCell ref="V124:V127"/>
    <mergeCell ref="U88:U91"/>
    <mergeCell ref="V88:V91"/>
    <mergeCell ref="U92:U95"/>
    <mergeCell ref="V92:V95"/>
    <mergeCell ref="U96:U99"/>
    <mergeCell ref="V96:V99"/>
    <mergeCell ref="U100:U103"/>
    <mergeCell ref="V100:V103"/>
    <mergeCell ref="U104:U107"/>
    <mergeCell ref="V104:V107"/>
    <mergeCell ref="U68:U71"/>
    <mergeCell ref="V68:V71"/>
    <mergeCell ref="U72:U75"/>
    <mergeCell ref="V72:V75"/>
    <mergeCell ref="U76:U79"/>
    <mergeCell ref="V76:V79"/>
    <mergeCell ref="U80:U83"/>
    <mergeCell ref="V80:V83"/>
    <mergeCell ref="U84:U87"/>
    <mergeCell ref="V84:V87"/>
    <mergeCell ref="U48:U51"/>
    <mergeCell ref="V48:V51"/>
    <mergeCell ref="U52:U55"/>
    <mergeCell ref="V52:V55"/>
    <mergeCell ref="U56:U59"/>
    <mergeCell ref="V56:V59"/>
    <mergeCell ref="U60:U63"/>
    <mergeCell ref="V60:V63"/>
    <mergeCell ref="U64:U67"/>
    <mergeCell ref="V64:V67"/>
    <mergeCell ref="U28:U31"/>
    <mergeCell ref="V28:V31"/>
    <mergeCell ref="U32:U35"/>
    <mergeCell ref="V32:V35"/>
    <mergeCell ref="U36:U39"/>
    <mergeCell ref="V36:V39"/>
    <mergeCell ref="U40:U43"/>
    <mergeCell ref="V40:V43"/>
    <mergeCell ref="U44:U47"/>
    <mergeCell ref="V44:V47"/>
    <mergeCell ref="U12:U15"/>
    <mergeCell ref="V12:V15"/>
    <mergeCell ref="U16:U19"/>
    <mergeCell ref="V16:V19"/>
    <mergeCell ref="U20:U23"/>
    <mergeCell ref="V20:V23"/>
    <mergeCell ref="U24:U27"/>
    <mergeCell ref="V24:V27"/>
    <mergeCell ref="U8:U11"/>
    <mergeCell ref="V8:V11"/>
    <mergeCell ref="A196:A199"/>
    <mergeCell ref="B196:B199"/>
    <mergeCell ref="C196:C199"/>
    <mergeCell ref="D196:D199"/>
    <mergeCell ref="E196:E199"/>
    <mergeCell ref="F196:F199"/>
    <mergeCell ref="A204:A207"/>
    <mergeCell ref="B204:B207"/>
    <mergeCell ref="C204:C207"/>
    <mergeCell ref="D204:D207"/>
    <mergeCell ref="E204:E207"/>
    <mergeCell ref="F204:F207"/>
    <mergeCell ref="A200:A203"/>
    <mergeCell ref="B200:B203"/>
    <mergeCell ref="C200:C203"/>
    <mergeCell ref="D200:D203"/>
    <mergeCell ref="E200:E203"/>
    <mergeCell ref="F200:F203"/>
    <mergeCell ref="A188:A191"/>
    <mergeCell ref="B188:B191"/>
    <mergeCell ref="C188:C191"/>
    <mergeCell ref="D188:D191"/>
    <mergeCell ref="C192:C195"/>
    <mergeCell ref="D192:D195"/>
    <mergeCell ref="E192:E195"/>
    <mergeCell ref="F192:F195"/>
    <mergeCell ref="E168:E171"/>
    <mergeCell ref="F168:F171"/>
    <mergeCell ref="A172:A175"/>
    <mergeCell ref="B172:B175"/>
    <mergeCell ref="C172:C175"/>
    <mergeCell ref="D172:D175"/>
    <mergeCell ref="E172:E175"/>
    <mergeCell ref="F172:F175"/>
    <mergeCell ref="A176:A179"/>
    <mergeCell ref="B176:B179"/>
    <mergeCell ref="C176:C179"/>
    <mergeCell ref="D176:D179"/>
    <mergeCell ref="E176:E179"/>
    <mergeCell ref="F176:F179"/>
    <mergeCell ref="A168:A171"/>
    <mergeCell ref="B168:B171"/>
    <mergeCell ref="C168:C171"/>
    <mergeCell ref="E148:E151"/>
    <mergeCell ref="F148:F151"/>
    <mergeCell ref="A152:A155"/>
    <mergeCell ref="B152:B155"/>
    <mergeCell ref="C152:C155"/>
    <mergeCell ref="D152:D155"/>
    <mergeCell ref="E152:E155"/>
    <mergeCell ref="F152:F155"/>
    <mergeCell ref="A156:A159"/>
    <mergeCell ref="B156:B159"/>
    <mergeCell ref="C156:C159"/>
    <mergeCell ref="D156:D159"/>
    <mergeCell ref="E156:E159"/>
    <mergeCell ref="F156:F159"/>
    <mergeCell ref="A148:A151"/>
    <mergeCell ref="B148:B151"/>
    <mergeCell ref="C148:C151"/>
    <mergeCell ref="D148:D151"/>
    <mergeCell ref="A144:A147"/>
    <mergeCell ref="B144:B147"/>
    <mergeCell ref="C144:C147"/>
    <mergeCell ref="D144:D147"/>
    <mergeCell ref="E144:E147"/>
    <mergeCell ref="F144:F147"/>
    <mergeCell ref="A136:A139"/>
    <mergeCell ref="B136:B139"/>
    <mergeCell ref="C136:C139"/>
    <mergeCell ref="D136:D139"/>
    <mergeCell ref="E136:E139"/>
    <mergeCell ref="F136:F139"/>
    <mergeCell ref="A140:A143"/>
    <mergeCell ref="B140:B143"/>
    <mergeCell ref="C140:C143"/>
    <mergeCell ref="D140:D143"/>
    <mergeCell ref="E140:E143"/>
    <mergeCell ref="F140:F143"/>
    <mergeCell ref="A128:A131"/>
    <mergeCell ref="B128:B131"/>
    <mergeCell ref="C128:C131"/>
    <mergeCell ref="D128:D131"/>
    <mergeCell ref="E128:E131"/>
    <mergeCell ref="F128:F131"/>
    <mergeCell ref="A132:A135"/>
    <mergeCell ref="B132:B135"/>
    <mergeCell ref="C132:C135"/>
    <mergeCell ref="D132:D135"/>
    <mergeCell ref="E132:E135"/>
    <mergeCell ref="F132:F135"/>
    <mergeCell ref="A120:A123"/>
    <mergeCell ref="B120:B123"/>
    <mergeCell ref="C120:C123"/>
    <mergeCell ref="D120:D123"/>
    <mergeCell ref="E120:E123"/>
    <mergeCell ref="F120:F123"/>
    <mergeCell ref="A124:A127"/>
    <mergeCell ref="B124:B127"/>
    <mergeCell ref="C124:C127"/>
    <mergeCell ref="D124:D127"/>
    <mergeCell ref="E124:E127"/>
    <mergeCell ref="F124:F127"/>
    <mergeCell ref="A112:A115"/>
    <mergeCell ref="B112:B115"/>
    <mergeCell ref="C112:C115"/>
    <mergeCell ref="D112:D115"/>
    <mergeCell ref="E112:E115"/>
    <mergeCell ref="F112:F115"/>
    <mergeCell ref="A116:A119"/>
    <mergeCell ref="B116:B119"/>
    <mergeCell ref="C116:C119"/>
    <mergeCell ref="D116:D119"/>
    <mergeCell ref="E116:E119"/>
    <mergeCell ref="F116:F119"/>
    <mergeCell ref="A104:A107"/>
    <mergeCell ref="B104:B107"/>
    <mergeCell ref="C104:C107"/>
    <mergeCell ref="D104:D107"/>
    <mergeCell ref="E104:E107"/>
    <mergeCell ref="F104:F107"/>
    <mergeCell ref="A108:A111"/>
    <mergeCell ref="B108:B111"/>
    <mergeCell ref="C108:C111"/>
    <mergeCell ref="D108:D111"/>
    <mergeCell ref="E108:E111"/>
    <mergeCell ref="F108:F111"/>
    <mergeCell ref="A96:A99"/>
    <mergeCell ref="B96:B99"/>
    <mergeCell ref="C96:C99"/>
    <mergeCell ref="D96:D99"/>
    <mergeCell ref="E96:E99"/>
    <mergeCell ref="F96:F99"/>
    <mergeCell ref="A100:A103"/>
    <mergeCell ref="B100:B103"/>
    <mergeCell ref="C100:C103"/>
    <mergeCell ref="D100:D103"/>
    <mergeCell ref="E100:E103"/>
    <mergeCell ref="F100:F103"/>
    <mergeCell ref="A88:A91"/>
    <mergeCell ref="B88:B91"/>
    <mergeCell ref="C88:C91"/>
    <mergeCell ref="D88:D91"/>
    <mergeCell ref="E88:E91"/>
    <mergeCell ref="F88:F91"/>
    <mergeCell ref="A92:A95"/>
    <mergeCell ref="B92:B95"/>
    <mergeCell ref="C92:C95"/>
    <mergeCell ref="D92:D95"/>
    <mergeCell ref="E92:E95"/>
    <mergeCell ref="F92:F95"/>
    <mergeCell ref="A60:A63"/>
    <mergeCell ref="B60:B63"/>
    <mergeCell ref="C60:C63"/>
    <mergeCell ref="D60:D63"/>
    <mergeCell ref="E60:E63"/>
    <mergeCell ref="F60:F63"/>
    <mergeCell ref="A72:A75"/>
    <mergeCell ref="B72:B75"/>
    <mergeCell ref="C72:C75"/>
    <mergeCell ref="D72:D75"/>
    <mergeCell ref="E72:E75"/>
    <mergeCell ref="F72:F75"/>
    <mergeCell ref="F64:F67"/>
    <mergeCell ref="A68:A71"/>
    <mergeCell ref="B68:B71"/>
    <mergeCell ref="C68:C71"/>
    <mergeCell ref="D68:D71"/>
    <mergeCell ref="E68:E71"/>
    <mergeCell ref="F68:F71"/>
    <mergeCell ref="E52:E55"/>
    <mergeCell ref="F52:F55"/>
    <mergeCell ref="A56:A59"/>
    <mergeCell ref="B56:B59"/>
    <mergeCell ref="C56:C59"/>
    <mergeCell ref="D56:D59"/>
    <mergeCell ref="E56:E59"/>
    <mergeCell ref="F56:F59"/>
    <mergeCell ref="A44:A47"/>
    <mergeCell ref="B44:B47"/>
    <mergeCell ref="C44:C47"/>
    <mergeCell ref="D44:D47"/>
    <mergeCell ref="E44:E47"/>
    <mergeCell ref="F44:F47"/>
    <mergeCell ref="A48:A51"/>
    <mergeCell ref="B48:B51"/>
    <mergeCell ref="C48:C51"/>
    <mergeCell ref="D48:D51"/>
    <mergeCell ref="E48:E51"/>
    <mergeCell ref="F48:F51"/>
    <mergeCell ref="E76:E79"/>
    <mergeCell ref="F76:F79"/>
    <mergeCell ref="A80:A83"/>
    <mergeCell ref="B80:B83"/>
    <mergeCell ref="A36:A39"/>
    <mergeCell ref="B36:B39"/>
    <mergeCell ref="C36:C39"/>
    <mergeCell ref="D36:D39"/>
    <mergeCell ref="E36:E39"/>
    <mergeCell ref="F36:F39"/>
    <mergeCell ref="A40:A43"/>
    <mergeCell ref="B40:B43"/>
    <mergeCell ref="C40:C43"/>
    <mergeCell ref="D40:D43"/>
    <mergeCell ref="E40:E43"/>
    <mergeCell ref="F40:F43"/>
    <mergeCell ref="A28:A31"/>
    <mergeCell ref="B28:B31"/>
    <mergeCell ref="C28:C31"/>
    <mergeCell ref="D28:D31"/>
    <mergeCell ref="E28:E31"/>
    <mergeCell ref="F28:F31"/>
    <mergeCell ref="A32:A35"/>
    <mergeCell ref="B32:B35"/>
    <mergeCell ref="C32:C35"/>
    <mergeCell ref="D32:D35"/>
    <mergeCell ref="E32:E35"/>
    <mergeCell ref="F32:F35"/>
    <mergeCell ref="A52:A55"/>
    <mergeCell ref="B52:B55"/>
    <mergeCell ref="C52:C55"/>
    <mergeCell ref="D52:D55"/>
    <mergeCell ref="C16:C19"/>
    <mergeCell ref="D16:D19"/>
    <mergeCell ref="E16:E19"/>
    <mergeCell ref="F16:F19"/>
    <mergeCell ref="A20:A23"/>
    <mergeCell ref="B20:B23"/>
    <mergeCell ref="C20:C23"/>
    <mergeCell ref="D20:D23"/>
    <mergeCell ref="E20:E23"/>
    <mergeCell ref="F20:F23"/>
    <mergeCell ref="A24:A27"/>
    <mergeCell ref="B24:B27"/>
    <mergeCell ref="C24:C27"/>
    <mergeCell ref="D24:D27"/>
    <mergeCell ref="E24:E27"/>
    <mergeCell ref="F24:F27"/>
    <mergeCell ref="A164:A167"/>
    <mergeCell ref="B164:B167"/>
    <mergeCell ref="C164:C167"/>
    <mergeCell ref="D164:D167"/>
    <mergeCell ref="E164:E167"/>
    <mergeCell ref="F164:F167"/>
    <mergeCell ref="A160:A163"/>
    <mergeCell ref="B160:B163"/>
    <mergeCell ref="C160:C163"/>
    <mergeCell ref="D160:D163"/>
    <mergeCell ref="E160:E163"/>
    <mergeCell ref="F160:F163"/>
    <mergeCell ref="A76:A79"/>
    <mergeCell ref="B76:B79"/>
    <mergeCell ref="C76:C79"/>
    <mergeCell ref="D76:D79"/>
    <mergeCell ref="C80:C83"/>
    <mergeCell ref="D80:D83"/>
    <mergeCell ref="E80:E83"/>
    <mergeCell ref="F80:F83"/>
    <mergeCell ref="A84:A87"/>
    <mergeCell ref="B84:B87"/>
    <mergeCell ref="C84:C87"/>
    <mergeCell ref="D84:D87"/>
    <mergeCell ref="E84:E87"/>
    <mergeCell ref="F84:F87"/>
    <mergeCell ref="A184:A187"/>
    <mergeCell ref="B184:B187"/>
    <mergeCell ref="C184:C187"/>
    <mergeCell ref="D184:D187"/>
    <mergeCell ref="E184:E187"/>
    <mergeCell ref="F184:F187"/>
    <mergeCell ref="A1:A4"/>
    <mergeCell ref="D168:D171"/>
    <mergeCell ref="F8:F11"/>
    <mergeCell ref="E8:E11"/>
    <mergeCell ref="D8:D11"/>
    <mergeCell ref="C8:C11"/>
    <mergeCell ref="B8:B11"/>
    <mergeCell ref="A8:A11"/>
    <mergeCell ref="A12:A15"/>
    <mergeCell ref="B12:B15"/>
    <mergeCell ref="C12:C15"/>
    <mergeCell ref="D12:D15"/>
    <mergeCell ref="E12:E15"/>
    <mergeCell ref="F12:F15"/>
    <mergeCell ref="A16:A19"/>
    <mergeCell ref="B16:B19"/>
    <mergeCell ref="N1:O4"/>
    <mergeCell ref="B2:M2"/>
    <mergeCell ref="B3:M3"/>
    <mergeCell ref="B4:M4"/>
    <mergeCell ref="B1:M1"/>
    <mergeCell ref="A180:A183"/>
    <mergeCell ref="B180:B183"/>
    <mergeCell ref="C180:C183"/>
    <mergeCell ref="D180:D183"/>
    <mergeCell ref="E180:E183"/>
    <mergeCell ref="F180:F183"/>
    <mergeCell ref="A64:A67"/>
    <mergeCell ref="B64:B67"/>
    <mergeCell ref="C64:C67"/>
    <mergeCell ref="D64:D67"/>
    <mergeCell ref="E64:E67"/>
    <mergeCell ref="W6:Y6"/>
    <mergeCell ref="W8:W11"/>
    <mergeCell ref="X8:X11"/>
    <mergeCell ref="Y8:Y11"/>
    <mergeCell ref="Y12:Y15"/>
    <mergeCell ref="W12:W15"/>
    <mergeCell ref="X12:X15"/>
    <mergeCell ref="W16:W19"/>
    <mergeCell ref="X16:X19"/>
    <mergeCell ref="Y16:Y19"/>
    <mergeCell ref="W20:W23"/>
    <mergeCell ref="X20:X23"/>
    <mergeCell ref="Y20:Y23"/>
    <mergeCell ref="W24:W27"/>
    <mergeCell ref="X24:X27"/>
    <mergeCell ref="Y24:Y27"/>
    <mergeCell ref="W28:W31"/>
    <mergeCell ref="X28:X31"/>
    <mergeCell ref="Y28:Y31"/>
    <mergeCell ref="W32:W35"/>
    <mergeCell ref="X32:X35"/>
    <mergeCell ref="Y32:Y35"/>
    <mergeCell ref="W36:W39"/>
    <mergeCell ref="X36:X39"/>
    <mergeCell ref="Y36:Y39"/>
    <mergeCell ref="W40:W43"/>
    <mergeCell ref="X40:X43"/>
    <mergeCell ref="Y40:Y43"/>
    <mergeCell ref="W44:W47"/>
    <mergeCell ref="X44:X47"/>
    <mergeCell ref="Y44:Y47"/>
    <mergeCell ref="W48:W51"/>
    <mergeCell ref="X48:X51"/>
    <mergeCell ref="Y48:Y51"/>
    <mergeCell ref="W52:W55"/>
    <mergeCell ref="X52:X55"/>
    <mergeCell ref="Y52:Y55"/>
    <mergeCell ref="W56:W59"/>
    <mergeCell ref="X56:X59"/>
    <mergeCell ref="Y56:Y59"/>
    <mergeCell ref="W60:W63"/>
    <mergeCell ref="X60:X63"/>
    <mergeCell ref="Y60:Y63"/>
    <mergeCell ref="W64:W67"/>
    <mergeCell ref="X64:X67"/>
    <mergeCell ref="Y64:Y67"/>
    <mergeCell ref="W68:W71"/>
    <mergeCell ref="X68:X71"/>
    <mergeCell ref="Y68:Y71"/>
    <mergeCell ref="W72:W75"/>
    <mergeCell ref="X72:X75"/>
    <mergeCell ref="Y72:Y75"/>
    <mergeCell ref="W76:W79"/>
    <mergeCell ref="X76:X79"/>
    <mergeCell ref="Y76:Y79"/>
    <mergeCell ref="W80:W83"/>
    <mergeCell ref="X80:X83"/>
    <mergeCell ref="Y80:Y83"/>
    <mergeCell ref="W84:W87"/>
    <mergeCell ref="X84:X87"/>
    <mergeCell ref="Y84:Y87"/>
    <mergeCell ref="W88:W91"/>
    <mergeCell ref="X88:X91"/>
    <mergeCell ref="Y88:Y91"/>
    <mergeCell ref="W92:W95"/>
    <mergeCell ref="X92:X95"/>
    <mergeCell ref="Y92:Y95"/>
    <mergeCell ref="W96:W99"/>
    <mergeCell ref="X96:X99"/>
    <mergeCell ref="Y96:Y99"/>
    <mergeCell ref="Y144:Y147"/>
    <mergeCell ref="W100:W103"/>
    <mergeCell ref="X100:X103"/>
    <mergeCell ref="Y100:Y103"/>
    <mergeCell ref="W104:W107"/>
    <mergeCell ref="X104:X107"/>
    <mergeCell ref="Y104:Y107"/>
    <mergeCell ref="W108:W111"/>
    <mergeCell ref="X108:X111"/>
    <mergeCell ref="Y108:Y111"/>
    <mergeCell ref="W112:W115"/>
    <mergeCell ref="X112:X115"/>
    <mergeCell ref="Y112:Y115"/>
    <mergeCell ref="W116:W119"/>
    <mergeCell ref="X116:X119"/>
    <mergeCell ref="Y116:Y119"/>
    <mergeCell ref="W120:W123"/>
    <mergeCell ref="X120:X123"/>
    <mergeCell ref="Y120:Y123"/>
    <mergeCell ref="W148:W151"/>
    <mergeCell ref="X148:X151"/>
    <mergeCell ref="Y148:Y151"/>
    <mergeCell ref="W152:W155"/>
    <mergeCell ref="X152:X155"/>
    <mergeCell ref="Y152:Y155"/>
    <mergeCell ref="W156:W159"/>
    <mergeCell ref="X156:X159"/>
    <mergeCell ref="Y156:Y159"/>
    <mergeCell ref="W160:W163"/>
    <mergeCell ref="X160:X163"/>
    <mergeCell ref="Y160:Y163"/>
    <mergeCell ref="W164:W167"/>
    <mergeCell ref="X164:X167"/>
    <mergeCell ref="Y164:Y167"/>
    <mergeCell ref="W124:W127"/>
    <mergeCell ref="X124:X127"/>
    <mergeCell ref="Y124:Y127"/>
    <mergeCell ref="W128:W131"/>
    <mergeCell ref="X128:X131"/>
    <mergeCell ref="Y128:Y131"/>
    <mergeCell ref="W132:W135"/>
    <mergeCell ref="X132:X135"/>
    <mergeCell ref="Y132:Y135"/>
    <mergeCell ref="W136:W139"/>
    <mergeCell ref="X136:X139"/>
    <mergeCell ref="Y136:Y139"/>
    <mergeCell ref="W140:W143"/>
    <mergeCell ref="X140:X143"/>
    <mergeCell ref="Y140:Y143"/>
    <mergeCell ref="W144:W147"/>
    <mergeCell ref="X144:X147"/>
    <mergeCell ref="W168:W171"/>
    <mergeCell ref="X168:X171"/>
    <mergeCell ref="Y168:Y171"/>
    <mergeCell ref="W172:W175"/>
    <mergeCell ref="X172:X175"/>
    <mergeCell ref="Y172:Y175"/>
    <mergeCell ref="W176:W179"/>
    <mergeCell ref="X176:X179"/>
    <mergeCell ref="Y176:Y179"/>
    <mergeCell ref="W180:W183"/>
    <mergeCell ref="X180:X183"/>
    <mergeCell ref="Y180:Y183"/>
    <mergeCell ref="W184:W187"/>
    <mergeCell ref="X184:X187"/>
    <mergeCell ref="Y184:Y187"/>
    <mergeCell ref="W188:W191"/>
    <mergeCell ref="X188:X191"/>
    <mergeCell ref="Y188:Y191"/>
    <mergeCell ref="W192:W195"/>
    <mergeCell ref="X192:X195"/>
    <mergeCell ref="Y192:Y195"/>
    <mergeCell ref="W196:W199"/>
    <mergeCell ref="X196:X199"/>
    <mergeCell ref="Y196:Y199"/>
    <mergeCell ref="W200:W203"/>
    <mergeCell ref="X200:X203"/>
    <mergeCell ref="Y200:Y203"/>
    <mergeCell ref="W204:W207"/>
    <mergeCell ref="X204:X207"/>
    <mergeCell ref="Y204:Y207"/>
    <mergeCell ref="W208:W211"/>
    <mergeCell ref="X208:X211"/>
    <mergeCell ref="Y208:Y211"/>
    <mergeCell ref="W212:W215"/>
    <mergeCell ref="X212:X215"/>
    <mergeCell ref="Y212:Y215"/>
    <mergeCell ref="W240:W243"/>
    <mergeCell ref="X240:X243"/>
    <mergeCell ref="Y240:Y243"/>
    <mergeCell ref="W216:W219"/>
    <mergeCell ref="X216:X219"/>
    <mergeCell ref="Y216:Y219"/>
    <mergeCell ref="W220:W223"/>
    <mergeCell ref="X220:X223"/>
    <mergeCell ref="Y220:Y223"/>
    <mergeCell ref="W224:W227"/>
    <mergeCell ref="X224:X227"/>
    <mergeCell ref="Y224:Y227"/>
    <mergeCell ref="W228:W231"/>
    <mergeCell ref="X228:X231"/>
    <mergeCell ref="Y228:Y231"/>
    <mergeCell ref="W232:W235"/>
    <mergeCell ref="X232:X235"/>
    <mergeCell ref="Y232:Y235"/>
    <mergeCell ref="W236:W239"/>
    <mergeCell ref="X236:X239"/>
    <mergeCell ref="Y236:Y239"/>
    <mergeCell ref="Z6:AB6"/>
    <mergeCell ref="Z8:Z11"/>
    <mergeCell ref="AA8:AA11"/>
    <mergeCell ref="AB8:AB11"/>
    <mergeCell ref="Z12:Z15"/>
    <mergeCell ref="AA12:AA15"/>
    <mergeCell ref="AB12:AB15"/>
    <mergeCell ref="Z16:Z19"/>
    <mergeCell ref="AA16:AA19"/>
    <mergeCell ref="AB16:AB19"/>
    <mergeCell ref="Z20:Z23"/>
    <mergeCell ref="AA20:AA23"/>
    <mergeCell ref="AB20:AB23"/>
    <mergeCell ref="Z24:Z27"/>
    <mergeCell ref="AA24:AA27"/>
    <mergeCell ref="AB24:AB27"/>
    <mergeCell ref="Z28:Z31"/>
    <mergeCell ref="AA28:AA31"/>
    <mergeCell ref="AB28:AB31"/>
    <mergeCell ref="Z32:Z35"/>
    <mergeCell ref="AA32:AA35"/>
    <mergeCell ref="AB32:AB35"/>
    <mergeCell ref="Z36:Z39"/>
    <mergeCell ref="AA36:AA39"/>
    <mergeCell ref="AB36:AB39"/>
    <mergeCell ref="Z40:Z43"/>
    <mergeCell ref="AA40:AA43"/>
    <mergeCell ref="AB40:AB43"/>
    <mergeCell ref="Z44:Z47"/>
    <mergeCell ref="AA44:AA47"/>
    <mergeCell ref="AB44:AB47"/>
    <mergeCell ref="Z48:Z51"/>
    <mergeCell ref="AA48:AA51"/>
    <mergeCell ref="AB48:AB51"/>
    <mergeCell ref="Z52:Z55"/>
    <mergeCell ref="AA52:AA55"/>
    <mergeCell ref="AB52:AB55"/>
    <mergeCell ref="Z56:Z59"/>
    <mergeCell ref="AA56:AA59"/>
    <mergeCell ref="AB56:AB59"/>
    <mergeCell ref="Z60:Z63"/>
    <mergeCell ref="AA60:AA63"/>
    <mergeCell ref="AB60:AB63"/>
    <mergeCell ref="Z64:Z67"/>
    <mergeCell ref="AA64:AA67"/>
    <mergeCell ref="AB64:AB67"/>
    <mergeCell ref="Z68:Z71"/>
    <mergeCell ref="AA68:AA71"/>
    <mergeCell ref="AB68:AB71"/>
    <mergeCell ref="Z72:Z75"/>
    <mergeCell ref="AA72:AA75"/>
    <mergeCell ref="AB72:AB75"/>
    <mergeCell ref="Z76:Z79"/>
    <mergeCell ref="AA76:AA79"/>
    <mergeCell ref="AB76:AB79"/>
    <mergeCell ref="AB124:AB127"/>
    <mergeCell ref="Z80:Z83"/>
    <mergeCell ref="AA80:AA83"/>
    <mergeCell ref="AB80:AB83"/>
    <mergeCell ref="Z84:Z87"/>
    <mergeCell ref="AA84:AA87"/>
    <mergeCell ref="AB84:AB87"/>
    <mergeCell ref="Z88:Z91"/>
    <mergeCell ref="AA88:AA91"/>
    <mergeCell ref="AB88:AB91"/>
    <mergeCell ref="Z92:Z95"/>
    <mergeCell ref="AA92:AA95"/>
    <mergeCell ref="AB92:AB95"/>
    <mergeCell ref="Z96:Z99"/>
    <mergeCell ref="AA96:AA99"/>
    <mergeCell ref="AB96:AB99"/>
    <mergeCell ref="Z100:Z103"/>
    <mergeCell ref="AA100:AA103"/>
    <mergeCell ref="AB100:AB103"/>
    <mergeCell ref="Z128:Z131"/>
    <mergeCell ref="AA128:AA131"/>
    <mergeCell ref="AB128:AB131"/>
    <mergeCell ref="Z132:Z135"/>
    <mergeCell ref="AA132:AA135"/>
    <mergeCell ref="AB132:AB135"/>
    <mergeCell ref="Z136:Z139"/>
    <mergeCell ref="AA136:AA139"/>
    <mergeCell ref="AB136:AB139"/>
    <mergeCell ref="Z140:Z143"/>
    <mergeCell ref="AA140:AA143"/>
    <mergeCell ref="AB140:AB143"/>
    <mergeCell ref="Z144:Z147"/>
    <mergeCell ref="AA144:AA147"/>
    <mergeCell ref="AB144:AB147"/>
    <mergeCell ref="Z104:Z107"/>
    <mergeCell ref="AA104:AA107"/>
    <mergeCell ref="AB104:AB107"/>
    <mergeCell ref="Z108:Z111"/>
    <mergeCell ref="AA108:AA111"/>
    <mergeCell ref="AB108:AB111"/>
    <mergeCell ref="Z112:Z115"/>
    <mergeCell ref="AA112:AA115"/>
    <mergeCell ref="AB112:AB115"/>
    <mergeCell ref="Z116:Z119"/>
    <mergeCell ref="AA116:AA119"/>
    <mergeCell ref="AB116:AB119"/>
    <mergeCell ref="Z120:Z123"/>
    <mergeCell ref="AA120:AA123"/>
    <mergeCell ref="AB120:AB123"/>
    <mergeCell ref="Z124:Z127"/>
    <mergeCell ref="AA124:AA127"/>
    <mergeCell ref="Z148:Z151"/>
    <mergeCell ref="AA148:AA151"/>
    <mergeCell ref="AB148:AB151"/>
    <mergeCell ref="Z152:Z155"/>
    <mergeCell ref="AA152:AA155"/>
    <mergeCell ref="AB152:AB155"/>
    <mergeCell ref="Z156:Z159"/>
    <mergeCell ref="AA156:AA159"/>
    <mergeCell ref="AB156:AB159"/>
    <mergeCell ref="Z160:Z163"/>
    <mergeCell ref="AA160:AA163"/>
    <mergeCell ref="AB160:AB163"/>
    <mergeCell ref="Z164:Z167"/>
    <mergeCell ref="AA164:AA167"/>
    <mergeCell ref="AB164:AB167"/>
    <mergeCell ref="Z168:Z171"/>
    <mergeCell ref="AA168:AA171"/>
    <mergeCell ref="AB168:AB171"/>
    <mergeCell ref="Z172:Z175"/>
    <mergeCell ref="AA172:AA175"/>
    <mergeCell ref="AB172:AB175"/>
    <mergeCell ref="Z176:Z179"/>
    <mergeCell ref="AA176:AA179"/>
    <mergeCell ref="AB176:AB179"/>
    <mergeCell ref="Z180:Z183"/>
    <mergeCell ref="AA180:AA183"/>
    <mergeCell ref="AB180:AB183"/>
    <mergeCell ref="Z184:Z187"/>
    <mergeCell ref="AA184:AA187"/>
    <mergeCell ref="AB184:AB187"/>
    <mergeCell ref="Z188:Z191"/>
    <mergeCell ref="AA188:AA191"/>
    <mergeCell ref="AB188:AB191"/>
    <mergeCell ref="Z192:Z195"/>
    <mergeCell ref="AA192:AA195"/>
    <mergeCell ref="AB192:AB195"/>
    <mergeCell ref="AB240:AB243"/>
    <mergeCell ref="Z196:Z199"/>
    <mergeCell ref="AA196:AA199"/>
    <mergeCell ref="AB196:AB199"/>
    <mergeCell ref="Z200:Z203"/>
    <mergeCell ref="AA200:AA203"/>
    <mergeCell ref="AB200:AB203"/>
    <mergeCell ref="Z204:Z207"/>
    <mergeCell ref="AA204:AA207"/>
    <mergeCell ref="AB204:AB207"/>
    <mergeCell ref="Z208:Z211"/>
    <mergeCell ref="AA208:AA211"/>
    <mergeCell ref="AB208:AB211"/>
    <mergeCell ref="Z212:Z215"/>
    <mergeCell ref="AA212:AA215"/>
    <mergeCell ref="AB212:AB215"/>
    <mergeCell ref="Z216:Z219"/>
    <mergeCell ref="AA216:AA219"/>
    <mergeCell ref="AB216:AB219"/>
    <mergeCell ref="Z244:Z247"/>
    <mergeCell ref="AA244:AA247"/>
    <mergeCell ref="AB244:AB247"/>
    <mergeCell ref="Z248:Z251"/>
    <mergeCell ref="AA248:AA251"/>
    <mergeCell ref="AB248:AB251"/>
    <mergeCell ref="Z252:Z255"/>
    <mergeCell ref="AA252:AA255"/>
    <mergeCell ref="AB252:AB255"/>
    <mergeCell ref="Z256:Z259"/>
    <mergeCell ref="AA256:AA259"/>
    <mergeCell ref="AB256:AB259"/>
    <mergeCell ref="Z260:Z263"/>
    <mergeCell ref="AA260:AA263"/>
    <mergeCell ref="AB260:AB263"/>
    <mergeCell ref="Z220:Z223"/>
    <mergeCell ref="AA220:AA223"/>
    <mergeCell ref="AB220:AB223"/>
    <mergeCell ref="Z224:Z227"/>
    <mergeCell ref="AA224:AA227"/>
    <mergeCell ref="AB224:AB227"/>
    <mergeCell ref="Z228:Z231"/>
    <mergeCell ref="AA228:AA231"/>
    <mergeCell ref="AB228:AB231"/>
    <mergeCell ref="Z232:Z235"/>
    <mergeCell ref="AA232:AA235"/>
    <mergeCell ref="AB232:AB235"/>
    <mergeCell ref="Z236:Z239"/>
    <mergeCell ref="AA236:AA239"/>
    <mergeCell ref="AB236:AB239"/>
    <mergeCell ref="Z240:Z243"/>
    <mergeCell ref="AA240:AA243"/>
    <mergeCell ref="Z288:Z291"/>
    <mergeCell ref="AA288:AA291"/>
    <mergeCell ref="AB288:AB291"/>
    <mergeCell ref="Z292:Z295"/>
    <mergeCell ref="AA292:AA295"/>
    <mergeCell ref="AB292:AB295"/>
    <mergeCell ref="Z296:Z299"/>
    <mergeCell ref="AA296:AA299"/>
    <mergeCell ref="AB296:AB299"/>
    <mergeCell ref="Z300:Z303"/>
    <mergeCell ref="AA300:AA303"/>
    <mergeCell ref="AB300:AB303"/>
    <mergeCell ref="Z264:Z267"/>
    <mergeCell ref="AA264:AA267"/>
    <mergeCell ref="AB264:AB267"/>
    <mergeCell ref="Z268:Z271"/>
    <mergeCell ref="AA268:AA271"/>
    <mergeCell ref="AB268:AB271"/>
    <mergeCell ref="Z272:Z275"/>
    <mergeCell ref="AA272:AA275"/>
    <mergeCell ref="AB272:AB275"/>
    <mergeCell ref="Z276:Z279"/>
    <mergeCell ref="AA276:AA279"/>
    <mergeCell ref="AB276:AB279"/>
    <mergeCell ref="Z280:Z283"/>
    <mergeCell ref="AA280:AA283"/>
    <mergeCell ref="AB280:AB283"/>
    <mergeCell ref="Z284:Z287"/>
    <mergeCell ref="AA284:AA287"/>
    <mergeCell ref="AB284:AB287"/>
    <mergeCell ref="Z304:Z307"/>
    <mergeCell ref="AA304:AA307"/>
    <mergeCell ref="AB304:AB307"/>
    <mergeCell ref="Z308:Z311"/>
    <mergeCell ref="AA308:AA311"/>
    <mergeCell ref="AB308:AB311"/>
    <mergeCell ref="Z312:Z315"/>
    <mergeCell ref="AA312:AA315"/>
    <mergeCell ref="AB312:AB315"/>
    <mergeCell ref="Z316:Z319"/>
    <mergeCell ref="AA316:AA319"/>
    <mergeCell ref="AB316:AB319"/>
    <mergeCell ref="Z320:Z323"/>
    <mergeCell ref="AA320:AA323"/>
    <mergeCell ref="AB320:AB323"/>
    <mergeCell ref="Z324:Z327"/>
    <mergeCell ref="AA324:AA327"/>
    <mergeCell ref="AB324:AB327"/>
    <mergeCell ref="Z328:Z331"/>
    <mergeCell ref="AA328:AA331"/>
    <mergeCell ref="AB328:AB331"/>
    <mergeCell ref="Z332:Z335"/>
    <mergeCell ref="AA332:AA335"/>
    <mergeCell ref="AB332:AB335"/>
    <mergeCell ref="Z336:Z339"/>
    <mergeCell ref="AA336:AA339"/>
    <mergeCell ref="AB336:AB339"/>
    <mergeCell ref="Z340:Z343"/>
    <mergeCell ref="AA340:AA343"/>
    <mergeCell ref="AB340:AB343"/>
    <mergeCell ref="Z344:Z347"/>
    <mergeCell ref="AA344:AA347"/>
    <mergeCell ref="AB344:AB347"/>
    <mergeCell ref="Z348:Z351"/>
    <mergeCell ref="AA348:AA351"/>
    <mergeCell ref="AB348:AB351"/>
    <mergeCell ref="Z352:Z355"/>
    <mergeCell ref="AA352:AA355"/>
    <mergeCell ref="AB352:AB355"/>
    <mergeCell ref="Z356:Z359"/>
    <mergeCell ref="AA356:AA359"/>
    <mergeCell ref="AB356:AB359"/>
    <mergeCell ref="Z360:Z363"/>
    <mergeCell ref="AA360:AA363"/>
    <mergeCell ref="AB360:AB363"/>
    <mergeCell ref="Z364:Z367"/>
    <mergeCell ref="AA364:AA367"/>
    <mergeCell ref="AB364:AB367"/>
    <mergeCell ref="Z368:Z371"/>
    <mergeCell ref="AA368:AA371"/>
    <mergeCell ref="AB368:AB371"/>
    <mergeCell ref="AC6:AE6"/>
    <mergeCell ref="AC8:AC11"/>
    <mergeCell ref="AD8:AD11"/>
    <mergeCell ref="AE8:AE11"/>
    <mergeCell ref="AC12:AC15"/>
    <mergeCell ref="AD12:AD15"/>
    <mergeCell ref="AE12:AE15"/>
    <mergeCell ref="AC16:AC19"/>
    <mergeCell ref="AD16:AD19"/>
    <mergeCell ref="AE16:AE19"/>
    <mergeCell ref="AC20:AC23"/>
    <mergeCell ref="AD20:AD23"/>
    <mergeCell ref="AE20:AE23"/>
    <mergeCell ref="AC24:AC27"/>
    <mergeCell ref="AD24:AD27"/>
    <mergeCell ref="AE24:AE27"/>
    <mergeCell ref="AC28:AC31"/>
    <mergeCell ref="AD28:AD31"/>
    <mergeCell ref="AE28:AE31"/>
    <mergeCell ref="AC32:AC35"/>
    <mergeCell ref="AD32:AD35"/>
    <mergeCell ref="AE32:AE35"/>
    <mergeCell ref="AC36:AC39"/>
    <mergeCell ref="AD36:AD39"/>
    <mergeCell ref="AE36:AE39"/>
    <mergeCell ref="AC40:AC43"/>
    <mergeCell ref="AD40:AD43"/>
    <mergeCell ref="AE40:AE43"/>
    <mergeCell ref="AC44:AC47"/>
    <mergeCell ref="AD44:AD47"/>
    <mergeCell ref="AE44:AE47"/>
    <mergeCell ref="AC48:AC51"/>
    <mergeCell ref="AD48:AD51"/>
    <mergeCell ref="AE48:AE51"/>
    <mergeCell ref="AC52:AC55"/>
    <mergeCell ref="AD52:AD55"/>
    <mergeCell ref="AE52:AE55"/>
    <mergeCell ref="AC56:AC59"/>
    <mergeCell ref="AD56:AD59"/>
    <mergeCell ref="AE56:AE59"/>
    <mergeCell ref="AC60:AC63"/>
    <mergeCell ref="AD60:AD63"/>
    <mergeCell ref="AE60:AE63"/>
    <mergeCell ref="AC64:AC67"/>
    <mergeCell ref="AD64:AD67"/>
    <mergeCell ref="AE64:AE67"/>
    <mergeCell ref="AC68:AC71"/>
    <mergeCell ref="AD68:AD71"/>
    <mergeCell ref="AE68:AE71"/>
    <mergeCell ref="AC72:AC75"/>
    <mergeCell ref="AD72:AD75"/>
    <mergeCell ref="AE72:AE75"/>
    <mergeCell ref="AC76:AC79"/>
    <mergeCell ref="AD76:AD79"/>
    <mergeCell ref="AE76:AE79"/>
    <mergeCell ref="AC80:AC83"/>
    <mergeCell ref="AD80:AD83"/>
    <mergeCell ref="AE80:AE83"/>
    <mergeCell ref="AC84:AC87"/>
    <mergeCell ref="AD84:AD87"/>
    <mergeCell ref="AE84:AE87"/>
    <mergeCell ref="AC88:AC91"/>
    <mergeCell ref="AD88:AD91"/>
    <mergeCell ref="AE88:AE91"/>
    <mergeCell ref="AC92:AC95"/>
    <mergeCell ref="AD92:AD95"/>
    <mergeCell ref="AE92:AE95"/>
    <mergeCell ref="AC96:AC99"/>
    <mergeCell ref="AD96:AD99"/>
    <mergeCell ref="AE96:AE99"/>
    <mergeCell ref="AE144:AE147"/>
    <mergeCell ref="AC100:AC103"/>
    <mergeCell ref="AD100:AD103"/>
    <mergeCell ref="AE100:AE103"/>
    <mergeCell ref="AC104:AC107"/>
    <mergeCell ref="AD104:AD107"/>
    <mergeCell ref="AE104:AE107"/>
    <mergeCell ref="AC108:AC111"/>
    <mergeCell ref="AD108:AD111"/>
    <mergeCell ref="AE108:AE111"/>
    <mergeCell ref="AC112:AC115"/>
    <mergeCell ref="AD112:AD115"/>
    <mergeCell ref="AE112:AE115"/>
    <mergeCell ref="AC116:AC119"/>
    <mergeCell ref="AD116:AD119"/>
    <mergeCell ref="AE116:AE119"/>
    <mergeCell ref="AC120:AC123"/>
    <mergeCell ref="AD120:AD123"/>
    <mergeCell ref="AE120:AE123"/>
    <mergeCell ref="AC148:AC151"/>
    <mergeCell ref="AD148:AD151"/>
    <mergeCell ref="AE148:AE151"/>
    <mergeCell ref="AC152:AC155"/>
    <mergeCell ref="AD152:AD155"/>
    <mergeCell ref="AE152:AE155"/>
    <mergeCell ref="AC156:AC159"/>
    <mergeCell ref="AD156:AD159"/>
    <mergeCell ref="AE156:AE159"/>
    <mergeCell ref="AC160:AC163"/>
    <mergeCell ref="AD160:AD163"/>
    <mergeCell ref="AE160:AE163"/>
    <mergeCell ref="AC164:AC167"/>
    <mergeCell ref="AD164:AD167"/>
    <mergeCell ref="AE164:AE167"/>
    <mergeCell ref="AC124:AC127"/>
    <mergeCell ref="AD124:AD127"/>
    <mergeCell ref="AE124:AE127"/>
    <mergeCell ref="AC128:AC131"/>
    <mergeCell ref="AD128:AD131"/>
    <mergeCell ref="AE128:AE131"/>
    <mergeCell ref="AC132:AC135"/>
    <mergeCell ref="AD132:AD135"/>
    <mergeCell ref="AE132:AE135"/>
    <mergeCell ref="AC136:AC139"/>
    <mergeCell ref="AD136:AD139"/>
    <mergeCell ref="AE136:AE139"/>
    <mergeCell ref="AC140:AC143"/>
    <mergeCell ref="AD140:AD143"/>
    <mergeCell ref="AE140:AE143"/>
    <mergeCell ref="AC144:AC147"/>
    <mergeCell ref="AD144:AD147"/>
    <mergeCell ref="AC168:AC171"/>
    <mergeCell ref="AD168:AD171"/>
    <mergeCell ref="AE168:AE171"/>
    <mergeCell ref="AC172:AC175"/>
    <mergeCell ref="AD172:AD175"/>
    <mergeCell ref="AE172:AE175"/>
    <mergeCell ref="AC176:AC179"/>
    <mergeCell ref="AD176:AD179"/>
    <mergeCell ref="AE176:AE179"/>
    <mergeCell ref="AC180:AC183"/>
    <mergeCell ref="AD180:AD183"/>
    <mergeCell ref="AE180:AE183"/>
    <mergeCell ref="AC184:AC187"/>
    <mergeCell ref="AD184:AD187"/>
    <mergeCell ref="AE184:AE187"/>
    <mergeCell ref="AC188:AC191"/>
    <mergeCell ref="AD188:AD191"/>
    <mergeCell ref="AE188:AE191"/>
    <mergeCell ref="AE236:AE239"/>
    <mergeCell ref="AC192:AC195"/>
    <mergeCell ref="AD192:AD195"/>
    <mergeCell ref="AE192:AE195"/>
    <mergeCell ref="AC196:AC199"/>
    <mergeCell ref="AD196:AD199"/>
    <mergeCell ref="AE196:AE199"/>
    <mergeCell ref="AC200:AC203"/>
    <mergeCell ref="AD200:AD203"/>
    <mergeCell ref="AE200:AE203"/>
    <mergeCell ref="AC204:AC207"/>
    <mergeCell ref="AD204:AD207"/>
    <mergeCell ref="AE204:AE207"/>
    <mergeCell ref="AC208:AC211"/>
    <mergeCell ref="AD208:AD211"/>
    <mergeCell ref="AE208:AE211"/>
    <mergeCell ref="AC212:AC215"/>
    <mergeCell ref="AD212:AD215"/>
    <mergeCell ref="AE212:AE215"/>
    <mergeCell ref="AC240:AC243"/>
    <mergeCell ref="AD240:AD243"/>
    <mergeCell ref="AE240:AE243"/>
    <mergeCell ref="AC244:AC247"/>
    <mergeCell ref="AD244:AD247"/>
    <mergeCell ref="AE244:AE247"/>
    <mergeCell ref="AC248:AC251"/>
    <mergeCell ref="AD248:AD251"/>
    <mergeCell ref="AE248:AE251"/>
    <mergeCell ref="AC252:AC255"/>
    <mergeCell ref="AD252:AD255"/>
    <mergeCell ref="AE252:AE255"/>
    <mergeCell ref="AC256:AC259"/>
    <mergeCell ref="AD256:AD259"/>
    <mergeCell ref="AE256:AE259"/>
    <mergeCell ref="AC216:AC219"/>
    <mergeCell ref="AD216:AD219"/>
    <mergeCell ref="AE216:AE219"/>
    <mergeCell ref="AC220:AC223"/>
    <mergeCell ref="AD220:AD223"/>
    <mergeCell ref="AE220:AE223"/>
    <mergeCell ref="AC224:AC227"/>
    <mergeCell ref="AD224:AD227"/>
    <mergeCell ref="AE224:AE227"/>
    <mergeCell ref="AC228:AC231"/>
    <mergeCell ref="AD228:AD231"/>
    <mergeCell ref="AE228:AE231"/>
    <mergeCell ref="AC232:AC235"/>
    <mergeCell ref="AD232:AD235"/>
    <mergeCell ref="AE232:AE235"/>
    <mergeCell ref="AC236:AC239"/>
    <mergeCell ref="AD236:AD239"/>
    <mergeCell ref="AC260:AC263"/>
    <mergeCell ref="AD260:AD263"/>
    <mergeCell ref="AE260:AE263"/>
    <mergeCell ref="AC264:AC267"/>
    <mergeCell ref="AD264:AD267"/>
    <mergeCell ref="AE264:AE267"/>
    <mergeCell ref="AC268:AC271"/>
    <mergeCell ref="AD268:AD271"/>
    <mergeCell ref="AE268:AE271"/>
    <mergeCell ref="AC272:AC275"/>
    <mergeCell ref="AD272:AD275"/>
    <mergeCell ref="AE272:AE275"/>
    <mergeCell ref="AC276:AC279"/>
    <mergeCell ref="AD276:AD279"/>
    <mergeCell ref="AE276:AE279"/>
    <mergeCell ref="AC280:AC283"/>
    <mergeCell ref="AD280:AD283"/>
    <mergeCell ref="AE280:AE283"/>
    <mergeCell ref="AC304:AC307"/>
    <mergeCell ref="AD304:AD307"/>
    <mergeCell ref="AE304:AE307"/>
    <mergeCell ref="AC308:AC311"/>
    <mergeCell ref="AD308:AD311"/>
    <mergeCell ref="AE308:AE311"/>
    <mergeCell ref="AC312:AC315"/>
    <mergeCell ref="AD312:AD315"/>
    <mergeCell ref="AE312:AE315"/>
    <mergeCell ref="AC316:AC319"/>
    <mergeCell ref="AD316:AD319"/>
    <mergeCell ref="AE316:AE319"/>
    <mergeCell ref="AC320:AC323"/>
    <mergeCell ref="AD320:AD323"/>
    <mergeCell ref="AE320:AE323"/>
    <mergeCell ref="AC284:AC287"/>
    <mergeCell ref="AD284:AD287"/>
    <mergeCell ref="AE284:AE287"/>
    <mergeCell ref="AC288:AC291"/>
    <mergeCell ref="AD288:AD291"/>
    <mergeCell ref="AE288:AE291"/>
    <mergeCell ref="AC292:AC295"/>
    <mergeCell ref="AD292:AD295"/>
    <mergeCell ref="AE292:AE295"/>
    <mergeCell ref="AC296:AC299"/>
    <mergeCell ref="AD296:AD299"/>
    <mergeCell ref="AE296:AE299"/>
    <mergeCell ref="AC300:AC303"/>
    <mergeCell ref="AD300:AD303"/>
    <mergeCell ref="AE300:AE303"/>
    <mergeCell ref="AC324:AC327"/>
    <mergeCell ref="AD324:AD327"/>
    <mergeCell ref="AE324:AE327"/>
    <mergeCell ref="AC328:AC331"/>
    <mergeCell ref="AD328:AD331"/>
    <mergeCell ref="AE328:AE331"/>
    <mergeCell ref="AC332:AC335"/>
    <mergeCell ref="AD332:AD335"/>
    <mergeCell ref="AE332:AE335"/>
    <mergeCell ref="AC336:AC339"/>
    <mergeCell ref="AD336:AD339"/>
    <mergeCell ref="AE336:AE339"/>
    <mergeCell ref="AC340:AC343"/>
    <mergeCell ref="AD340:AD343"/>
    <mergeCell ref="AE340:AE343"/>
    <mergeCell ref="AC344:AC347"/>
    <mergeCell ref="AD344:AD347"/>
    <mergeCell ref="AE344:AE347"/>
    <mergeCell ref="AC348:AC351"/>
    <mergeCell ref="AD348:AD351"/>
    <mergeCell ref="AE348:AE351"/>
    <mergeCell ref="AC352:AC355"/>
    <mergeCell ref="AD352:AD355"/>
    <mergeCell ref="AE352:AE355"/>
    <mergeCell ref="AC356:AC359"/>
    <mergeCell ref="AD356:AD359"/>
    <mergeCell ref="AE356:AE359"/>
    <mergeCell ref="AC360:AC363"/>
    <mergeCell ref="AD360:AD363"/>
    <mergeCell ref="AE360:AE363"/>
    <mergeCell ref="AC364:AC367"/>
    <mergeCell ref="AD364:AD367"/>
    <mergeCell ref="AE364:AE367"/>
    <mergeCell ref="AC368:AC371"/>
    <mergeCell ref="AD368:AD371"/>
    <mergeCell ref="AE368:AE371"/>
    <mergeCell ref="AF6:AH6"/>
    <mergeCell ref="AF8:AF11"/>
    <mergeCell ref="AG8:AG11"/>
    <mergeCell ref="AH8:AH11"/>
    <mergeCell ref="AF12:AF15"/>
    <mergeCell ref="AG12:AG15"/>
    <mergeCell ref="AH12:AH15"/>
    <mergeCell ref="AF16:AF19"/>
    <mergeCell ref="AG16:AG19"/>
    <mergeCell ref="AH16:AH19"/>
    <mergeCell ref="AF20:AF23"/>
    <mergeCell ref="AG20:AG23"/>
    <mergeCell ref="AH20:AH23"/>
    <mergeCell ref="AF24:AF27"/>
    <mergeCell ref="AG24:AG27"/>
    <mergeCell ref="AH24:AH27"/>
    <mergeCell ref="AF28:AF31"/>
    <mergeCell ref="AG28:AG31"/>
    <mergeCell ref="AH28:AH31"/>
    <mergeCell ref="AF32:AF35"/>
    <mergeCell ref="AG32:AG35"/>
    <mergeCell ref="AH32:AH35"/>
    <mergeCell ref="AF36:AF39"/>
    <mergeCell ref="AG36:AG39"/>
    <mergeCell ref="AH36:AH39"/>
    <mergeCell ref="AF40:AF43"/>
    <mergeCell ref="AG40:AG43"/>
    <mergeCell ref="AH40:AH43"/>
    <mergeCell ref="AF44:AF47"/>
    <mergeCell ref="AG44:AG47"/>
    <mergeCell ref="AH44:AH47"/>
    <mergeCell ref="AF48:AF51"/>
    <mergeCell ref="AG48:AG51"/>
    <mergeCell ref="AH48:AH51"/>
    <mergeCell ref="AF52:AF55"/>
    <mergeCell ref="AG52:AG55"/>
    <mergeCell ref="AH52:AH55"/>
    <mergeCell ref="AF56:AF59"/>
    <mergeCell ref="AG56:AG59"/>
    <mergeCell ref="AH56:AH59"/>
    <mergeCell ref="AF60:AF63"/>
    <mergeCell ref="AG60:AG63"/>
    <mergeCell ref="AH60:AH63"/>
    <mergeCell ref="AF64:AF67"/>
    <mergeCell ref="AG64:AG67"/>
    <mergeCell ref="AH64:AH67"/>
    <mergeCell ref="AF68:AF71"/>
    <mergeCell ref="AG68:AG71"/>
    <mergeCell ref="AH68:AH71"/>
    <mergeCell ref="AF72:AF75"/>
    <mergeCell ref="AG72:AG75"/>
    <mergeCell ref="AH72:AH75"/>
    <mergeCell ref="AF76:AF79"/>
    <mergeCell ref="AG76:AG79"/>
    <mergeCell ref="AH76:AH79"/>
    <mergeCell ref="AH124:AH127"/>
    <mergeCell ref="AF80:AF83"/>
    <mergeCell ref="AG80:AG83"/>
    <mergeCell ref="AH80:AH83"/>
    <mergeCell ref="AF84:AF87"/>
    <mergeCell ref="AG84:AG87"/>
    <mergeCell ref="AH84:AH87"/>
    <mergeCell ref="AF88:AF91"/>
    <mergeCell ref="AG88:AG91"/>
    <mergeCell ref="AH88:AH91"/>
    <mergeCell ref="AF92:AF95"/>
    <mergeCell ref="AG92:AG95"/>
    <mergeCell ref="AH92:AH95"/>
    <mergeCell ref="AF96:AF99"/>
    <mergeCell ref="AG96:AG99"/>
    <mergeCell ref="AH96:AH99"/>
    <mergeCell ref="AF100:AF103"/>
    <mergeCell ref="AG100:AG103"/>
    <mergeCell ref="AH100:AH103"/>
    <mergeCell ref="AF128:AF131"/>
    <mergeCell ref="AG128:AG131"/>
    <mergeCell ref="AH128:AH131"/>
    <mergeCell ref="AF132:AF135"/>
    <mergeCell ref="AG132:AG135"/>
    <mergeCell ref="AH132:AH135"/>
    <mergeCell ref="AF136:AF139"/>
    <mergeCell ref="AG136:AG139"/>
    <mergeCell ref="AH136:AH139"/>
    <mergeCell ref="AF140:AF143"/>
    <mergeCell ref="AG140:AG143"/>
    <mergeCell ref="AH140:AH143"/>
    <mergeCell ref="AF144:AF147"/>
    <mergeCell ref="AG144:AG147"/>
    <mergeCell ref="AH144:AH147"/>
    <mergeCell ref="AF104:AF107"/>
    <mergeCell ref="AG104:AG107"/>
    <mergeCell ref="AH104:AH107"/>
    <mergeCell ref="AF108:AF111"/>
    <mergeCell ref="AG108:AG111"/>
    <mergeCell ref="AH108:AH111"/>
    <mergeCell ref="AF112:AF115"/>
    <mergeCell ref="AG112:AG115"/>
    <mergeCell ref="AH112:AH115"/>
    <mergeCell ref="AF116:AF119"/>
    <mergeCell ref="AG116:AG119"/>
    <mergeCell ref="AH116:AH119"/>
    <mergeCell ref="AF120:AF123"/>
    <mergeCell ref="AG120:AG123"/>
    <mergeCell ref="AH120:AH123"/>
    <mergeCell ref="AF124:AF127"/>
    <mergeCell ref="AG124:AG127"/>
    <mergeCell ref="AF148:AF151"/>
    <mergeCell ref="AG148:AG151"/>
    <mergeCell ref="AH148:AH151"/>
    <mergeCell ref="AF152:AF155"/>
    <mergeCell ref="AG152:AG155"/>
    <mergeCell ref="AH152:AH155"/>
    <mergeCell ref="AF156:AF159"/>
    <mergeCell ref="AG156:AG159"/>
    <mergeCell ref="AH156:AH159"/>
    <mergeCell ref="AF160:AF163"/>
    <mergeCell ref="AG160:AG163"/>
    <mergeCell ref="AH160:AH163"/>
    <mergeCell ref="AF164:AF167"/>
    <mergeCell ref="AG164:AG167"/>
    <mergeCell ref="AH164:AH167"/>
    <mergeCell ref="AF168:AF171"/>
    <mergeCell ref="AG168:AG171"/>
    <mergeCell ref="AH168:AH171"/>
    <mergeCell ref="AF172:AF175"/>
    <mergeCell ref="AG172:AG175"/>
    <mergeCell ref="AH172:AH175"/>
    <mergeCell ref="AF176:AF179"/>
    <mergeCell ref="AG176:AG179"/>
    <mergeCell ref="AH176:AH179"/>
    <mergeCell ref="AF180:AF183"/>
    <mergeCell ref="AG180:AG183"/>
    <mergeCell ref="AH180:AH183"/>
    <mergeCell ref="AF184:AF187"/>
    <mergeCell ref="AG184:AG187"/>
    <mergeCell ref="AH184:AH187"/>
    <mergeCell ref="AF188:AF191"/>
    <mergeCell ref="AG188:AG191"/>
    <mergeCell ref="AH188:AH191"/>
    <mergeCell ref="AF192:AF195"/>
    <mergeCell ref="AG192:AG195"/>
    <mergeCell ref="AH192:AH195"/>
    <mergeCell ref="AH240:AH243"/>
    <mergeCell ref="AF196:AF199"/>
    <mergeCell ref="AG196:AG199"/>
    <mergeCell ref="AH196:AH199"/>
    <mergeCell ref="AF200:AF203"/>
    <mergeCell ref="AG200:AG203"/>
    <mergeCell ref="AH200:AH203"/>
    <mergeCell ref="AF204:AF207"/>
    <mergeCell ref="AG204:AG207"/>
    <mergeCell ref="AH204:AH207"/>
    <mergeCell ref="AF208:AF211"/>
    <mergeCell ref="AG208:AG211"/>
    <mergeCell ref="AH208:AH211"/>
    <mergeCell ref="AF212:AF215"/>
    <mergeCell ref="AG212:AG215"/>
    <mergeCell ref="AH212:AH215"/>
    <mergeCell ref="AF216:AF219"/>
    <mergeCell ref="AG216:AG219"/>
    <mergeCell ref="AH216:AH219"/>
    <mergeCell ref="AF244:AF247"/>
    <mergeCell ref="AG244:AG247"/>
    <mergeCell ref="AH244:AH247"/>
    <mergeCell ref="AF248:AF251"/>
    <mergeCell ref="AG248:AG251"/>
    <mergeCell ref="AH248:AH251"/>
    <mergeCell ref="AF252:AF255"/>
    <mergeCell ref="AG252:AG255"/>
    <mergeCell ref="AH252:AH255"/>
    <mergeCell ref="AF256:AF259"/>
    <mergeCell ref="AG256:AG259"/>
    <mergeCell ref="AH256:AH259"/>
    <mergeCell ref="AF260:AF263"/>
    <mergeCell ref="AG260:AG263"/>
    <mergeCell ref="AH260:AH263"/>
    <mergeCell ref="AF220:AF223"/>
    <mergeCell ref="AG220:AG223"/>
    <mergeCell ref="AH220:AH223"/>
    <mergeCell ref="AF224:AF227"/>
    <mergeCell ref="AG224:AG227"/>
    <mergeCell ref="AH224:AH227"/>
    <mergeCell ref="AF228:AF231"/>
    <mergeCell ref="AG228:AG231"/>
    <mergeCell ref="AH228:AH231"/>
    <mergeCell ref="AF232:AF235"/>
    <mergeCell ref="AG232:AG235"/>
    <mergeCell ref="AH232:AH235"/>
    <mergeCell ref="AF236:AF239"/>
    <mergeCell ref="AG236:AG239"/>
    <mergeCell ref="AH236:AH239"/>
    <mergeCell ref="AF240:AF243"/>
    <mergeCell ref="AG240:AG243"/>
    <mergeCell ref="AF288:AF291"/>
    <mergeCell ref="AG288:AG291"/>
    <mergeCell ref="AH288:AH291"/>
    <mergeCell ref="AF292:AF295"/>
    <mergeCell ref="AG292:AG295"/>
    <mergeCell ref="AH292:AH295"/>
    <mergeCell ref="AF296:AF299"/>
    <mergeCell ref="AG296:AG299"/>
    <mergeCell ref="AH296:AH299"/>
    <mergeCell ref="AF300:AF303"/>
    <mergeCell ref="AG300:AG303"/>
    <mergeCell ref="AH300:AH303"/>
    <mergeCell ref="AF264:AF267"/>
    <mergeCell ref="AG264:AG267"/>
    <mergeCell ref="AH264:AH267"/>
    <mergeCell ref="AF268:AF271"/>
    <mergeCell ref="AG268:AG271"/>
    <mergeCell ref="AH268:AH271"/>
    <mergeCell ref="AF272:AF275"/>
    <mergeCell ref="AG272:AG275"/>
    <mergeCell ref="AH272:AH275"/>
    <mergeCell ref="AF276:AF279"/>
    <mergeCell ref="AG276:AG279"/>
    <mergeCell ref="AH276:AH279"/>
    <mergeCell ref="AF280:AF283"/>
    <mergeCell ref="AG280:AG283"/>
    <mergeCell ref="AH280:AH283"/>
    <mergeCell ref="AF284:AF287"/>
    <mergeCell ref="AG284:AG287"/>
    <mergeCell ref="AH284:AH287"/>
    <mergeCell ref="AF304:AF307"/>
    <mergeCell ref="AG304:AG307"/>
    <mergeCell ref="AH304:AH307"/>
    <mergeCell ref="AF308:AF311"/>
    <mergeCell ref="AG308:AG311"/>
    <mergeCell ref="AH308:AH311"/>
    <mergeCell ref="AF312:AF315"/>
    <mergeCell ref="AG312:AG315"/>
    <mergeCell ref="AH312:AH315"/>
    <mergeCell ref="AF316:AF319"/>
    <mergeCell ref="AG316:AG319"/>
    <mergeCell ref="AH316:AH319"/>
    <mergeCell ref="AF320:AF323"/>
    <mergeCell ref="AG320:AG323"/>
    <mergeCell ref="AH320:AH323"/>
    <mergeCell ref="AF324:AF327"/>
    <mergeCell ref="AG324:AG327"/>
    <mergeCell ref="AH324:AH327"/>
    <mergeCell ref="AF328:AF331"/>
    <mergeCell ref="AG328:AG331"/>
    <mergeCell ref="AH328:AH331"/>
    <mergeCell ref="AF332:AF335"/>
    <mergeCell ref="AG332:AG335"/>
    <mergeCell ref="AH332:AH335"/>
    <mergeCell ref="AF336:AF339"/>
    <mergeCell ref="AG336:AG339"/>
    <mergeCell ref="AH336:AH339"/>
    <mergeCell ref="AF340:AF343"/>
    <mergeCell ref="AG340:AG343"/>
    <mergeCell ref="AH340:AH343"/>
    <mergeCell ref="AF344:AF347"/>
    <mergeCell ref="AG344:AG347"/>
    <mergeCell ref="AH344:AH347"/>
    <mergeCell ref="AF348:AF351"/>
    <mergeCell ref="AG348:AG351"/>
    <mergeCell ref="AH348:AH351"/>
    <mergeCell ref="AF352:AF355"/>
    <mergeCell ref="AG352:AG355"/>
    <mergeCell ref="AH352:AH355"/>
    <mergeCell ref="AF356:AF359"/>
    <mergeCell ref="AG356:AG359"/>
    <mergeCell ref="AH356:AH359"/>
    <mergeCell ref="AF360:AF363"/>
    <mergeCell ref="AG360:AG363"/>
    <mergeCell ref="AH360:AH363"/>
    <mergeCell ref="AF364:AF367"/>
    <mergeCell ref="AG364:AG367"/>
    <mergeCell ref="AH364:AH367"/>
    <mergeCell ref="AF368:AF371"/>
    <mergeCell ref="AG368:AG371"/>
    <mergeCell ref="AH368:AH371"/>
    <mergeCell ref="AL6:AN6"/>
    <mergeCell ref="AL8:AL11"/>
    <mergeCell ref="AM8:AM11"/>
    <mergeCell ref="AN8:AN11"/>
    <mergeCell ref="AL12:AL15"/>
    <mergeCell ref="AM12:AM15"/>
    <mergeCell ref="AN12:AN15"/>
    <mergeCell ref="AL16:AL19"/>
    <mergeCell ref="AM16:AM19"/>
    <mergeCell ref="AN16:AN19"/>
    <mergeCell ref="AL20:AL23"/>
    <mergeCell ref="AM20:AM23"/>
    <mergeCell ref="AN20:AN23"/>
    <mergeCell ref="AL24:AL27"/>
    <mergeCell ref="AM24:AM27"/>
    <mergeCell ref="AN24:AN27"/>
    <mergeCell ref="AL28:AL31"/>
    <mergeCell ref="AM28:AM31"/>
    <mergeCell ref="AN28:AN31"/>
    <mergeCell ref="AL32:AL35"/>
    <mergeCell ref="AM32:AM35"/>
    <mergeCell ref="AN32:AN35"/>
    <mergeCell ref="AL36:AL39"/>
    <mergeCell ref="AM36:AM39"/>
    <mergeCell ref="AN36:AN39"/>
    <mergeCell ref="AL40:AL43"/>
    <mergeCell ref="AM40:AM43"/>
    <mergeCell ref="AN40:AN43"/>
    <mergeCell ref="AL44:AL47"/>
    <mergeCell ref="AM44:AM47"/>
    <mergeCell ref="AN44:AN47"/>
    <mergeCell ref="AL48:AL51"/>
    <mergeCell ref="AM48:AM51"/>
    <mergeCell ref="AN48:AN51"/>
    <mergeCell ref="AL52:AL55"/>
    <mergeCell ref="AM52:AM55"/>
    <mergeCell ref="AN52:AN55"/>
    <mergeCell ref="AL56:AL59"/>
    <mergeCell ref="AM56:AM59"/>
    <mergeCell ref="AN56:AN59"/>
    <mergeCell ref="AL60:AL63"/>
    <mergeCell ref="AM60:AM63"/>
    <mergeCell ref="AN60:AN63"/>
    <mergeCell ref="AL64:AL67"/>
    <mergeCell ref="AM64:AM67"/>
    <mergeCell ref="AN64:AN67"/>
    <mergeCell ref="AL68:AL71"/>
    <mergeCell ref="AM68:AM71"/>
    <mergeCell ref="AN68:AN71"/>
    <mergeCell ref="AL72:AL75"/>
    <mergeCell ref="AM72:AM75"/>
    <mergeCell ref="AN72:AN75"/>
    <mergeCell ref="AL76:AL79"/>
    <mergeCell ref="AM76:AM79"/>
    <mergeCell ref="AN76:AN79"/>
    <mergeCell ref="AL80:AL83"/>
    <mergeCell ref="AM80:AM83"/>
    <mergeCell ref="AN80:AN83"/>
    <mergeCell ref="AL84:AL87"/>
    <mergeCell ref="AM84:AM87"/>
    <mergeCell ref="AN84:AN87"/>
    <mergeCell ref="AL88:AL91"/>
    <mergeCell ref="AM88:AM91"/>
    <mergeCell ref="AN88:AN91"/>
    <mergeCell ref="AL92:AL95"/>
    <mergeCell ref="AM92:AM95"/>
    <mergeCell ref="AN92:AN95"/>
    <mergeCell ref="AL96:AL99"/>
    <mergeCell ref="AM96:AM99"/>
    <mergeCell ref="AN96:AN99"/>
    <mergeCell ref="AN144:AN147"/>
    <mergeCell ref="AL100:AL103"/>
    <mergeCell ref="AM100:AM103"/>
    <mergeCell ref="AN100:AN103"/>
    <mergeCell ref="AL104:AL107"/>
    <mergeCell ref="AM104:AM107"/>
    <mergeCell ref="AN104:AN107"/>
    <mergeCell ref="AL108:AL111"/>
    <mergeCell ref="AM108:AM111"/>
    <mergeCell ref="AN108:AN111"/>
    <mergeCell ref="AL112:AL115"/>
    <mergeCell ref="AM112:AM115"/>
    <mergeCell ref="AN112:AN115"/>
    <mergeCell ref="AL116:AL119"/>
    <mergeCell ref="AM116:AM119"/>
    <mergeCell ref="AN116:AN119"/>
    <mergeCell ref="AL120:AL123"/>
    <mergeCell ref="AM120:AM123"/>
    <mergeCell ref="AN120:AN123"/>
    <mergeCell ref="AL148:AL151"/>
    <mergeCell ref="AM148:AM151"/>
    <mergeCell ref="AN148:AN151"/>
    <mergeCell ref="AL152:AL155"/>
    <mergeCell ref="AM152:AM155"/>
    <mergeCell ref="AN152:AN155"/>
    <mergeCell ref="AL156:AL159"/>
    <mergeCell ref="AM156:AM159"/>
    <mergeCell ref="AN156:AN159"/>
    <mergeCell ref="AL160:AL163"/>
    <mergeCell ref="AM160:AM163"/>
    <mergeCell ref="AN160:AN163"/>
    <mergeCell ref="AL164:AL167"/>
    <mergeCell ref="AM164:AM167"/>
    <mergeCell ref="AN164:AN167"/>
    <mergeCell ref="AL124:AL127"/>
    <mergeCell ref="AM124:AM127"/>
    <mergeCell ref="AN124:AN127"/>
    <mergeCell ref="AL128:AL131"/>
    <mergeCell ref="AM128:AM131"/>
    <mergeCell ref="AN128:AN131"/>
    <mergeCell ref="AL132:AL135"/>
    <mergeCell ref="AM132:AM135"/>
    <mergeCell ref="AN132:AN135"/>
    <mergeCell ref="AL136:AL139"/>
    <mergeCell ref="AM136:AM139"/>
    <mergeCell ref="AN136:AN139"/>
    <mergeCell ref="AL140:AL143"/>
    <mergeCell ref="AM140:AM143"/>
    <mergeCell ref="AN140:AN143"/>
    <mergeCell ref="AL144:AL147"/>
    <mergeCell ref="AM144:AM147"/>
    <mergeCell ref="AL168:AL171"/>
    <mergeCell ref="AM168:AM171"/>
    <mergeCell ref="AN168:AN171"/>
    <mergeCell ref="AL172:AL175"/>
    <mergeCell ref="AM172:AM175"/>
    <mergeCell ref="AN172:AN175"/>
    <mergeCell ref="AL176:AL179"/>
    <mergeCell ref="AM176:AM179"/>
    <mergeCell ref="AN176:AN179"/>
    <mergeCell ref="AL180:AL183"/>
    <mergeCell ref="AM180:AM183"/>
    <mergeCell ref="AN180:AN183"/>
    <mergeCell ref="AL184:AL187"/>
    <mergeCell ref="AM184:AM187"/>
    <mergeCell ref="AN184:AN187"/>
    <mergeCell ref="AL188:AL191"/>
    <mergeCell ref="AM188:AM191"/>
    <mergeCell ref="AN188:AN191"/>
    <mergeCell ref="AN236:AN239"/>
    <mergeCell ref="AL192:AL195"/>
    <mergeCell ref="AM192:AM195"/>
    <mergeCell ref="AN192:AN195"/>
    <mergeCell ref="AL196:AL199"/>
    <mergeCell ref="AM196:AM199"/>
    <mergeCell ref="AN196:AN199"/>
    <mergeCell ref="AL200:AL203"/>
    <mergeCell ref="AM200:AM203"/>
    <mergeCell ref="AN200:AN203"/>
    <mergeCell ref="AL204:AL207"/>
    <mergeCell ref="AM204:AM207"/>
    <mergeCell ref="AN204:AN207"/>
    <mergeCell ref="AL208:AL211"/>
    <mergeCell ref="AM208:AM211"/>
    <mergeCell ref="AN208:AN211"/>
    <mergeCell ref="AL212:AL215"/>
    <mergeCell ref="AM212:AM215"/>
    <mergeCell ref="AN212:AN215"/>
    <mergeCell ref="AL240:AL243"/>
    <mergeCell ref="AM240:AM243"/>
    <mergeCell ref="AN240:AN243"/>
    <mergeCell ref="AL244:AL247"/>
    <mergeCell ref="AM244:AM247"/>
    <mergeCell ref="AN244:AN247"/>
    <mergeCell ref="AL248:AL251"/>
    <mergeCell ref="AM248:AM251"/>
    <mergeCell ref="AN248:AN251"/>
    <mergeCell ref="AL252:AL255"/>
    <mergeCell ref="AM252:AM255"/>
    <mergeCell ref="AN252:AN255"/>
    <mergeCell ref="AL256:AL259"/>
    <mergeCell ref="AM256:AM259"/>
    <mergeCell ref="AN256:AN259"/>
    <mergeCell ref="AL216:AL219"/>
    <mergeCell ref="AM216:AM219"/>
    <mergeCell ref="AN216:AN219"/>
    <mergeCell ref="AL220:AL223"/>
    <mergeCell ref="AM220:AM223"/>
    <mergeCell ref="AN220:AN223"/>
    <mergeCell ref="AL224:AL227"/>
    <mergeCell ref="AM224:AM227"/>
    <mergeCell ref="AN224:AN227"/>
    <mergeCell ref="AL228:AL231"/>
    <mergeCell ref="AM228:AM231"/>
    <mergeCell ref="AN228:AN231"/>
    <mergeCell ref="AL232:AL235"/>
    <mergeCell ref="AM232:AM235"/>
    <mergeCell ref="AN232:AN235"/>
    <mergeCell ref="AL236:AL239"/>
    <mergeCell ref="AM236:AM239"/>
    <mergeCell ref="AL260:AL263"/>
    <mergeCell ref="AM260:AM263"/>
    <mergeCell ref="AN260:AN263"/>
    <mergeCell ref="AL264:AL267"/>
    <mergeCell ref="AM264:AM267"/>
    <mergeCell ref="AN264:AN267"/>
    <mergeCell ref="AL268:AL271"/>
    <mergeCell ref="AM268:AM271"/>
    <mergeCell ref="AN268:AN271"/>
    <mergeCell ref="AL272:AL275"/>
    <mergeCell ref="AM272:AM275"/>
    <mergeCell ref="AN272:AN275"/>
    <mergeCell ref="AL276:AL279"/>
    <mergeCell ref="AM276:AM279"/>
    <mergeCell ref="AN276:AN279"/>
    <mergeCell ref="AL280:AL283"/>
    <mergeCell ref="AM280:AM283"/>
    <mergeCell ref="AN280:AN283"/>
    <mergeCell ref="AL304:AL307"/>
    <mergeCell ref="AM304:AM307"/>
    <mergeCell ref="AN304:AN307"/>
    <mergeCell ref="AL308:AL311"/>
    <mergeCell ref="AM308:AM311"/>
    <mergeCell ref="AN308:AN311"/>
    <mergeCell ref="AL312:AL315"/>
    <mergeCell ref="AM312:AM315"/>
    <mergeCell ref="AN312:AN315"/>
    <mergeCell ref="AL316:AL319"/>
    <mergeCell ref="AM316:AM319"/>
    <mergeCell ref="AN316:AN319"/>
    <mergeCell ref="AL320:AL323"/>
    <mergeCell ref="AM320:AM323"/>
    <mergeCell ref="AN320:AN323"/>
    <mergeCell ref="AL284:AL287"/>
    <mergeCell ref="AM284:AM287"/>
    <mergeCell ref="AN284:AN287"/>
    <mergeCell ref="AL288:AL291"/>
    <mergeCell ref="AM288:AM291"/>
    <mergeCell ref="AN288:AN291"/>
    <mergeCell ref="AL292:AL295"/>
    <mergeCell ref="AM292:AM295"/>
    <mergeCell ref="AN292:AN295"/>
    <mergeCell ref="AL296:AL299"/>
    <mergeCell ref="AM296:AM299"/>
    <mergeCell ref="AN296:AN299"/>
    <mergeCell ref="AL300:AL303"/>
    <mergeCell ref="AM300:AM303"/>
    <mergeCell ref="AN300:AN303"/>
    <mergeCell ref="AL324:AL327"/>
    <mergeCell ref="AM324:AM327"/>
    <mergeCell ref="AN324:AN327"/>
    <mergeCell ref="AL328:AL331"/>
    <mergeCell ref="AM328:AM331"/>
    <mergeCell ref="AN328:AN331"/>
    <mergeCell ref="AL332:AL335"/>
    <mergeCell ref="AM332:AM335"/>
    <mergeCell ref="AN332:AN335"/>
    <mergeCell ref="AL336:AL339"/>
    <mergeCell ref="AM336:AM339"/>
    <mergeCell ref="AN336:AN339"/>
    <mergeCell ref="AL340:AL343"/>
    <mergeCell ref="AM340:AM343"/>
    <mergeCell ref="AN340:AN343"/>
    <mergeCell ref="AL344:AL347"/>
    <mergeCell ref="AM344:AM347"/>
    <mergeCell ref="AN344:AN347"/>
    <mergeCell ref="AL348:AL351"/>
    <mergeCell ref="AM348:AM351"/>
    <mergeCell ref="AN348:AN351"/>
    <mergeCell ref="AL352:AL355"/>
    <mergeCell ref="AM352:AM355"/>
    <mergeCell ref="AN352:AN355"/>
    <mergeCell ref="AL356:AL359"/>
    <mergeCell ref="AM356:AM359"/>
    <mergeCell ref="AN356:AN359"/>
    <mergeCell ref="AL360:AL363"/>
    <mergeCell ref="AM360:AM363"/>
    <mergeCell ref="AN360:AN363"/>
    <mergeCell ref="AL364:AL367"/>
    <mergeCell ref="AM364:AM367"/>
    <mergeCell ref="AN364:AN367"/>
    <mergeCell ref="AL368:AL371"/>
    <mergeCell ref="AM368:AM371"/>
    <mergeCell ref="AN368:AN371"/>
    <mergeCell ref="AI6:AK6"/>
    <mergeCell ref="AI8:AI11"/>
    <mergeCell ref="AJ8:AJ11"/>
    <mergeCell ref="AK8:AK11"/>
    <mergeCell ref="AI12:AI15"/>
    <mergeCell ref="AJ12:AJ15"/>
    <mergeCell ref="AK12:AK15"/>
    <mergeCell ref="AI16:AI19"/>
    <mergeCell ref="AJ16:AJ19"/>
    <mergeCell ref="AK16:AK19"/>
    <mergeCell ref="AI20:AI23"/>
    <mergeCell ref="AJ20:AJ23"/>
    <mergeCell ref="AK20:AK23"/>
    <mergeCell ref="AI24:AI27"/>
    <mergeCell ref="AJ24:AJ27"/>
    <mergeCell ref="AK24:AK27"/>
    <mergeCell ref="AI28:AI31"/>
    <mergeCell ref="AJ28:AJ31"/>
    <mergeCell ref="AK28:AK31"/>
    <mergeCell ref="AI32:AI35"/>
    <mergeCell ref="AJ32:AJ35"/>
    <mergeCell ref="AK32:AK35"/>
    <mergeCell ref="AI36:AI39"/>
    <mergeCell ref="AJ36:AJ39"/>
    <mergeCell ref="AK36:AK39"/>
    <mergeCell ref="AI40:AI43"/>
    <mergeCell ref="AJ40:AJ43"/>
    <mergeCell ref="AK40:AK43"/>
    <mergeCell ref="AI44:AI47"/>
    <mergeCell ref="AJ44:AJ47"/>
    <mergeCell ref="AK44:AK47"/>
    <mergeCell ref="AI48:AI51"/>
    <mergeCell ref="AJ48:AJ51"/>
    <mergeCell ref="AK48:AK51"/>
    <mergeCell ref="AI52:AI55"/>
    <mergeCell ref="AJ52:AJ55"/>
    <mergeCell ref="AK52:AK55"/>
    <mergeCell ref="AI56:AI59"/>
    <mergeCell ref="AJ56:AJ59"/>
    <mergeCell ref="AK56:AK59"/>
    <mergeCell ref="AI60:AI63"/>
    <mergeCell ref="AJ60:AJ63"/>
    <mergeCell ref="AK60:AK63"/>
    <mergeCell ref="AI64:AI67"/>
    <mergeCell ref="AJ64:AJ67"/>
    <mergeCell ref="AK64:AK67"/>
    <mergeCell ref="AI68:AI71"/>
    <mergeCell ref="AJ68:AJ71"/>
    <mergeCell ref="AK68:AK71"/>
    <mergeCell ref="AI72:AI75"/>
    <mergeCell ref="AJ72:AJ75"/>
    <mergeCell ref="AK72:AK75"/>
    <mergeCell ref="AI76:AI79"/>
    <mergeCell ref="AJ76:AJ79"/>
    <mergeCell ref="AK76:AK79"/>
    <mergeCell ref="AK124:AK127"/>
    <mergeCell ref="AI80:AI83"/>
    <mergeCell ref="AJ80:AJ83"/>
    <mergeCell ref="AK80:AK83"/>
    <mergeCell ref="AI84:AI87"/>
    <mergeCell ref="AJ84:AJ87"/>
    <mergeCell ref="AK84:AK87"/>
    <mergeCell ref="AI88:AI91"/>
    <mergeCell ref="AJ88:AJ91"/>
    <mergeCell ref="AK88:AK91"/>
    <mergeCell ref="AI92:AI95"/>
    <mergeCell ref="AJ92:AJ95"/>
    <mergeCell ref="AK92:AK95"/>
    <mergeCell ref="AI96:AI99"/>
    <mergeCell ref="AJ96:AJ99"/>
    <mergeCell ref="AK96:AK99"/>
    <mergeCell ref="AI100:AI103"/>
    <mergeCell ref="AJ100:AJ103"/>
    <mergeCell ref="AK100:AK103"/>
    <mergeCell ref="AI128:AI131"/>
    <mergeCell ref="AJ128:AJ131"/>
    <mergeCell ref="AK128:AK131"/>
    <mergeCell ref="AI132:AI135"/>
    <mergeCell ref="AJ132:AJ135"/>
    <mergeCell ref="AK132:AK135"/>
    <mergeCell ref="AI136:AI139"/>
    <mergeCell ref="AJ136:AJ139"/>
    <mergeCell ref="AK136:AK139"/>
    <mergeCell ref="AI140:AI143"/>
    <mergeCell ref="AJ140:AJ143"/>
    <mergeCell ref="AK140:AK143"/>
    <mergeCell ref="AI144:AI147"/>
    <mergeCell ref="AJ144:AJ147"/>
    <mergeCell ref="AK144:AK147"/>
    <mergeCell ref="AI104:AI107"/>
    <mergeCell ref="AJ104:AJ107"/>
    <mergeCell ref="AK104:AK107"/>
    <mergeCell ref="AI108:AI111"/>
    <mergeCell ref="AJ108:AJ111"/>
    <mergeCell ref="AK108:AK111"/>
    <mergeCell ref="AI112:AI115"/>
    <mergeCell ref="AJ112:AJ115"/>
    <mergeCell ref="AK112:AK115"/>
    <mergeCell ref="AI116:AI119"/>
    <mergeCell ref="AJ116:AJ119"/>
    <mergeCell ref="AK116:AK119"/>
    <mergeCell ref="AI120:AI123"/>
    <mergeCell ref="AJ120:AJ123"/>
    <mergeCell ref="AK120:AK123"/>
    <mergeCell ref="AI124:AI127"/>
    <mergeCell ref="AJ124:AJ127"/>
    <mergeCell ref="AI148:AI151"/>
    <mergeCell ref="AJ148:AJ151"/>
    <mergeCell ref="AK148:AK151"/>
    <mergeCell ref="AI152:AI155"/>
    <mergeCell ref="AJ152:AJ155"/>
    <mergeCell ref="AK152:AK155"/>
    <mergeCell ref="AI156:AI159"/>
    <mergeCell ref="AJ156:AJ159"/>
    <mergeCell ref="AK156:AK159"/>
    <mergeCell ref="AI160:AI163"/>
    <mergeCell ref="AJ160:AJ163"/>
    <mergeCell ref="AK160:AK163"/>
    <mergeCell ref="AI164:AI167"/>
    <mergeCell ref="AJ164:AJ167"/>
    <mergeCell ref="AK164:AK167"/>
    <mergeCell ref="AI168:AI171"/>
    <mergeCell ref="AJ168:AJ171"/>
    <mergeCell ref="AK168:AK171"/>
    <mergeCell ref="AI172:AI175"/>
    <mergeCell ref="AJ172:AJ175"/>
    <mergeCell ref="AK172:AK175"/>
    <mergeCell ref="AI176:AI179"/>
    <mergeCell ref="AJ176:AJ179"/>
    <mergeCell ref="AK176:AK179"/>
    <mergeCell ref="AI180:AI183"/>
    <mergeCell ref="AJ180:AJ183"/>
    <mergeCell ref="AK180:AK183"/>
    <mergeCell ref="AI184:AI187"/>
    <mergeCell ref="AJ184:AJ187"/>
    <mergeCell ref="AK184:AK187"/>
    <mergeCell ref="AI188:AI191"/>
    <mergeCell ref="AJ188:AJ191"/>
    <mergeCell ref="AK188:AK191"/>
    <mergeCell ref="AI192:AI195"/>
    <mergeCell ref="AJ192:AJ195"/>
    <mergeCell ref="AK192:AK195"/>
    <mergeCell ref="AK240:AK243"/>
    <mergeCell ref="AI196:AI199"/>
    <mergeCell ref="AJ196:AJ199"/>
    <mergeCell ref="AK196:AK199"/>
    <mergeCell ref="AI200:AI203"/>
    <mergeCell ref="AJ200:AJ203"/>
    <mergeCell ref="AK200:AK203"/>
    <mergeCell ref="AI204:AI207"/>
    <mergeCell ref="AJ204:AJ207"/>
    <mergeCell ref="AK204:AK207"/>
    <mergeCell ref="AI208:AI211"/>
    <mergeCell ref="AJ208:AJ211"/>
    <mergeCell ref="AK208:AK211"/>
    <mergeCell ref="AI212:AI215"/>
    <mergeCell ref="AJ212:AJ215"/>
    <mergeCell ref="AK212:AK215"/>
    <mergeCell ref="AI216:AI219"/>
    <mergeCell ref="AJ216:AJ219"/>
    <mergeCell ref="AK216:AK219"/>
    <mergeCell ref="AI244:AI247"/>
    <mergeCell ref="AJ244:AJ247"/>
    <mergeCell ref="AK244:AK247"/>
    <mergeCell ref="AI248:AI251"/>
    <mergeCell ref="AJ248:AJ251"/>
    <mergeCell ref="AK248:AK251"/>
    <mergeCell ref="AI252:AI255"/>
    <mergeCell ref="AJ252:AJ255"/>
    <mergeCell ref="AK252:AK255"/>
    <mergeCell ref="AI256:AI259"/>
    <mergeCell ref="AJ256:AJ259"/>
    <mergeCell ref="AK256:AK259"/>
    <mergeCell ref="AI260:AI263"/>
    <mergeCell ref="AJ260:AJ263"/>
    <mergeCell ref="AK260:AK263"/>
    <mergeCell ref="AI220:AI223"/>
    <mergeCell ref="AJ220:AJ223"/>
    <mergeCell ref="AK220:AK223"/>
    <mergeCell ref="AI224:AI227"/>
    <mergeCell ref="AJ224:AJ227"/>
    <mergeCell ref="AK224:AK227"/>
    <mergeCell ref="AI228:AI231"/>
    <mergeCell ref="AJ228:AJ231"/>
    <mergeCell ref="AK228:AK231"/>
    <mergeCell ref="AI232:AI235"/>
    <mergeCell ref="AJ232:AJ235"/>
    <mergeCell ref="AK232:AK235"/>
    <mergeCell ref="AI236:AI239"/>
    <mergeCell ref="AJ236:AJ239"/>
    <mergeCell ref="AK236:AK239"/>
    <mergeCell ref="AI240:AI243"/>
    <mergeCell ref="AJ240:AJ243"/>
    <mergeCell ref="AI288:AI291"/>
    <mergeCell ref="AJ288:AJ291"/>
    <mergeCell ref="AK288:AK291"/>
    <mergeCell ref="AI292:AI295"/>
    <mergeCell ref="AJ292:AJ295"/>
    <mergeCell ref="AK292:AK295"/>
    <mergeCell ref="AI296:AI299"/>
    <mergeCell ref="AJ296:AJ299"/>
    <mergeCell ref="AK296:AK299"/>
    <mergeCell ref="AI300:AI303"/>
    <mergeCell ref="AJ300:AJ303"/>
    <mergeCell ref="AK300:AK303"/>
    <mergeCell ref="AI264:AI267"/>
    <mergeCell ref="AJ264:AJ267"/>
    <mergeCell ref="AK264:AK267"/>
    <mergeCell ref="AI268:AI271"/>
    <mergeCell ref="AJ268:AJ271"/>
    <mergeCell ref="AK268:AK271"/>
    <mergeCell ref="AI272:AI275"/>
    <mergeCell ref="AJ272:AJ275"/>
    <mergeCell ref="AK272:AK275"/>
    <mergeCell ref="AI276:AI279"/>
    <mergeCell ref="AJ276:AJ279"/>
    <mergeCell ref="AK276:AK279"/>
    <mergeCell ref="AI280:AI283"/>
    <mergeCell ref="AJ280:AJ283"/>
    <mergeCell ref="AK280:AK283"/>
    <mergeCell ref="AI284:AI287"/>
    <mergeCell ref="AJ284:AJ287"/>
    <mergeCell ref="AK284:AK287"/>
    <mergeCell ref="AK348:AK351"/>
    <mergeCell ref="AI304:AI307"/>
    <mergeCell ref="AJ304:AJ307"/>
    <mergeCell ref="AK304:AK307"/>
    <mergeCell ref="AI308:AI311"/>
    <mergeCell ref="AJ308:AJ311"/>
    <mergeCell ref="AK308:AK311"/>
    <mergeCell ref="AI312:AI315"/>
    <mergeCell ref="AJ312:AJ315"/>
    <mergeCell ref="AK312:AK315"/>
    <mergeCell ref="AI316:AI319"/>
    <mergeCell ref="AJ316:AJ319"/>
    <mergeCell ref="AK316:AK319"/>
    <mergeCell ref="AI320:AI323"/>
    <mergeCell ref="AJ320:AJ323"/>
    <mergeCell ref="AK320:AK323"/>
    <mergeCell ref="AI324:AI327"/>
    <mergeCell ref="AJ324:AJ327"/>
    <mergeCell ref="AK324:AK327"/>
    <mergeCell ref="AI352:AI355"/>
    <mergeCell ref="AJ352:AJ355"/>
    <mergeCell ref="AK352:AK355"/>
    <mergeCell ref="AI356:AI359"/>
    <mergeCell ref="AJ356:AJ359"/>
    <mergeCell ref="AK356:AK359"/>
    <mergeCell ref="AI360:AI363"/>
    <mergeCell ref="AJ360:AJ363"/>
    <mergeCell ref="AK360:AK363"/>
    <mergeCell ref="AI364:AI367"/>
    <mergeCell ref="AJ364:AJ367"/>
    <mergeCell ref="AK364:AK367"/>
    <mergeCell ref="AI368:AI371"/>
    <mergeCell ref="AJ368:AJ371"/>
    <mergeCell ref="AK368:AK371"/>
    <mergeCell ref="AI328:AI331"/>
    <mergeCell ref="AJ328:AJ331"/>
    <mergeCell ref="AK328:AK331"/>
    <mergeCell ref="AI332:AI335"/>
    <mergeCell ref="AJ332:AJ335"/>
    <mergeCell ref="AK332:AK335"/>
    <mergeCell ref="AI336:AI339"/>
    <mergeCell ref="AJ336:AJ339"/>
    <mergeCell ref="AK336:AK339"/>
    <mergeCell ref="AI340:AI343"/>
    <mergeCell ref="AJ340:AJ343"/>
    <mergeCell ref="AK340:AK343"/>
    <mergeCell ref="AI344:AI347"/>
    <mergeCell ref="AJ344:AJ347"/>
    <mergeCell ref="AK344:AK347"/>
    <mergeCell ref="AI348:AI351"/>
    <mergeCell ref="AJ348:AJ351"/>
  </mergeCells>
  <conditionalFormatting sqref="C260">
    <cfRule type="duplicateValues" dxfId="1" priority="4"/>
  </conditionalFormatting>
  <conditionalFormatting sqref="F260">
    <cfRule type="duplicateValues" dxfId="0" priority="3"/>
  </conditionalFormatting>
  <pageMargins left="0.7" right="0.7" top="0.75" bottom="0.75" header="0.3" footer="0.3"/>
  <pageSetup orientation="portrait" r:id="rId1"/>
  <ignoredErrors>
    <ignoredError sqref="H135:T135 H191:T191 H115:S115 H99:T99 H83:S83 H63:S63 H39:S39 H15:R15 S23 H51:S51 H52:S52 H55:S55 H56:S56 H47:S47 H48:S48 H143:T143 T141 H144:T144 H148:I148 H152:I152 H156:T156 H160:T160 H164:T164 H168:I168 H172:T172 M170 T169 H167:T167 T165 H163:T163 T161 H159:T159 T157 M154 T153 M150 T149 H107:T107 T105 H108:T108 H116:S116 H120:S120 H124:S124 H128:S128 H127:S127 H123:S123 H119:S119 I110:M110 T109 H195:T195 T193 H40:S40 H43:S43 H44:S44 I58 I130 H136:T136 H139:T139 T137 H140:T140 H147:T147 T145 H175:T175 T173 H176:T176 H179:T179 T177 H180:T180 H183:T183 T181 H184:T184 K186 T185 H192:T192 H64 J66:K66 H68:S68 H71:S71 H72:K72 H75:K75 H76:K76 H78:I78 H84:S84 H88:S88 H87:S87 H91:S91 H92:S92 J94:M94 I100:T100 H103:T103 T101 H104:T104 H16:R16 H19:R19 H20:R20 H23:R23 H24:R24 H27:R27 H28:R28 H31:R31 H32:R32 M34 H196:O196 H199:O199 T197 J206:K206 T205 H67 T204 T148 H151:I151 T151 T152 H155:I155 T155 T168 H171:I171 T171 I102 M14 M18 L22:M22 L26:M26 K38 I42:M42 J46 J50 I54 K54 M58 I62 K62 I70:J70 I74 K74 J82 J86 I90 K90 K98 J114 J118 J122 S126 K134 M138 I142 J158 J162 J166 I174 J178 K182 L190 M194 M198 K78:L78 M102 M50 L70 L82 L86 M114 M118 M122 M158 M162 M166 M178 M38 M54 M62 M66 M90 T196 T199 P30:R30 P42:S42 P46 Q54 R58 P62:S62 P66:S66 P70 R74:S74 Q78 P82 P86 Q90 P94:R94 Q98 R102 S106:T106 P110:T110 P114 P118 P122 T134 P138 T142 T146 S150:T150 S154:T154 P158 P162 P166 P170 S174:T174 P178 S182:T182 Q186 R190 S194:T194 Q198 R206:T206 S27 S24 S28 R70:S70 S82 R86 S114 S118 S122 T138 S158:T158 S162:T162 S166:T166 S170:T170 R178 S54 S90 T98 T186 S198:T198 T102 T178 T190"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1"/>
  <sheetViews>
    <sheetView zoomScale="115" zoomScaleNormal="115" workbookViewId="0">
      <selection activeCell="E7" sqref="E7"/>
    </sheetView>
  </sheetViews>
  <sheetFormatPr baseColWidth="10" defaultColWidth="54.33203125" defaultRowHeight="12.6" customHeight="1" x14ac:dyDescent="0.3"/>
  <cols>
    <col min="1" max="1" width="33.6640625" style="18" customWidth="1"/>
    <col min="2" max="2" width="26.33203125" style="18" customWidth="1"/>
    <col min="3" max="3" width="23.6640625" style="18" customWidth="1"/>
    <col min="4" max="4" width="37.6640625" style="18" customWidth="1"/>
    <col min="5" max="5" width="28.44140625" style="18" customWidth="1"/>
    <col min="6" max="6" width="54.33203125" style="18"/>
    <col min="8" max="16384" width="54.33203125" style="14"/>
  </cols>
  <sheetData>
    <row r="1" spans="1:7" s="16" customFormat="1" ht="12.6" customHeight="1" x14ac:dyDescent="0.3">
      <c r="A1" s="13" t="s">
        <v>534</v>
      </c>
      <c r="B1" s="13" t="s">
        <v>535</v>
      </c>
      <c r="C1" s="13" t="s">
        <v>536</v>
      </c>
      <c r="D1" s="13" t="s">
        <v>5</v>
      </c>
      <c r="E1" s="13" t="s">
        <v>537</v>
      </c>
      <c r="F1" s="13" t="s">
        <v>538</v>
      </c>
      <c r="G1" s="19"/>
    </row>
    <row r="2" spans="1:7" ht="12.6" customHeight="1" x14ac:dyDescent="0.3">
      <c r="A2" s="17" t="s">
        <v>129</v>
      </c>
      <c r="B2" s="18" t="s">
        <v>54</v>
      </c>
      <c r="C2" s="18" t="s">
        <v>60</v>
      </c>
      <c r="D2" s="18" t="s">
        <v>52</v>
      </c>
      <c r="E2" s="18" t="s">
        <v>46</v>
      </c>
      <c r="F2" s="18" t="s">
        <v>54</v>
      </c>
    </row>
    <row r="3" spans="1:7" ht="12.6" customHeight="1" x14ac:dyDescent="0.3">
      <c r="A3" s="17" t="s">
        <v>26</v>
      </c>
      <c r="B3" s="18" t="s">
        <v>21</v>
      </c>
      <c r="C3" s="18" t="s">
        <v>164</v>
      </c>
      <c r="D3" s="15" t="s">
        <v>20</v>
      </c>
      <c r="E3" s="18" t="s">
        <v>21</v>
      </c>
      <c r="F3" s="18" t="s">
        <v>539</v>
      </c>
    </row>
    <row r="4" spans="1:7" ht="12.6" customHeight="1" x14ac:dyDescent="0.3">
      <c r="A4" s="17" t="s">
        <v>56</v>
      </c>
      <c r="B4" s="18" t="s">
        <v>7</v>
      </c>
      <c r="C4" s="18" t="s">
        <v>298</v>
      </c>
      <c r="D4" s="18" t="s">
        <v>60</v>
      </c>
      <c r="E4" s="18" t="s">
        <v>7</v>
      </c>
      <c r="F4" s="18" t="s">
        <v>21</v>
      </c>
    </row>
    <row r="5" spans="1:7" ht="12.6" customHeight="1" x14ac:dyDescent="0.3">
      <c r="A5" s="17" t="s">
        <v>10</v>
      </c>
      <c r="B5" s="18" t="s">
        <v>15</v>
      </c>
      <c r="C5" s="18" t="s">
        <v>183</v>
      </c>
      <c r="D5" s="18" t="s">
        <v>32</v>
      </c>
      <c r="E5" s="18" t="s">
        <v>15</v>
      </c>
      <c r="F5" s="18" t="s">
        <v>540</v>
      </c>
    </row>
    <row r="6" spans="1:7" ht="12.6" customHeight="1" x14ac:dyDescent="0.3">
      <c r="A6" s="17" t="s">
        <v>16</v>
      </c>
      <c r="B6" s="18" t="s">
        <v>28</v>
      </c>
      <c r="C6" s="18" t="s">
        <v>58</v>
      </c>
      <c r="D6" s="18" t="s">
        <v>24</v>
      </c>
      <c r="E6" s="18" t="s">
        <v>25</v>
      </c>
      <c r="F6" s="18" t="s">
        <v>541</v>
      </c>
    </row>
    <row r="7" spans="1:7" ht="12.6" customHeight="1" x14ac:dyDescent="0.3">
      <c r="A7" s="17" t="s">
        <v>128</v>
      </c>
      <c r="B7" s="18" t="s">
        <v>40</v>
      </c>
      <c r="C7" s="18" t="s">
        <v>303</v>
      </c>
      <c r="D7" s="18" t="s">
        <v>45</v>
      </c>
      <c r="E7" s="18" t="s">
        <v>18</v>
      </c>
      <c r="F7" s="18" t="s">
        <v>7</v>
      </c>
    </row>
    <row r="8" spans="1:7" ht="12.6" customHeight="1" x14ac:dyDescent="0.3">
      <c r="A8" s="17" t="s">
        <v>130</v>
      </c>
      <c r="C8" s="18" t="s">
        <v>8</v>
      </c>
      <c r="D8" s="18" t="s">
        <v>57</v>
      </c>
      <c r="E8" s="18" t="s">
        <v>33</v>
      </c>
      <c r="F8" s="18" t="s">
        <v>542</v>
      </c>
    </row>
    <row r="9" spans="1:7" ht="12.6" customHeight="1" x14ac:dyDescent="0.3">
      <c r="A9" s="17" t="s">
        <v>114</v>
      </c>
      <c r="D9" s="18" t="s">
        <v>59</v>
      </c>
      <c r="E9" s="18" t="s">
        <v>28</v>
      </c>
      <c r="F9" s="18" t="s">
        <v>261</v>
      </c>
    </row>
    <row r="10" spans="1:7" ht="12.6" customHeight="1" x14ac:dyDescent="0.3">
      <c r="A10" s="17" t="s">
        <v>19</v>
      </c>
      <c r="D10" s="18" t="s">
        <v>9</v>
      </c>
      <c r="E10" s="18" t="s">
        <v>40</v>
      </c>
      <c r="F10" s="18" t="s">
        <v>543</v>
      </c>
    </row>
    <row r="11" spans="1:7" ht="12.6" customHeight="1" x14ac:dyDescent="0.3">
      <c r="A11" s="17" t="s">
        <v>44</v>
      </c>
      <c r="D11" s="18" t="s">
        <v>17</v>
      </c>
      <c r="E11" s="18" t="s">
        <v>544</v>
      </c>
      <c r="F11" s="18" t="s">
        <v>545</v>
      </c>
    </row>
    <row r="12" spans="1:7" ht="12.6" customHeight="1" x14ac:dyDescent="0.3">
      <c r="A12" s="17" t="s">
        <v>12</v>
      </c>
      <c r="D12" s="18" t="s">
        <v>27</v>
      </c>
      <c r="E12" s="18" t="s">
        <v>38</v>
      </c>
      <c r="F12" s="18" t="s">
        <v>271</v>
      </c>
    </row>
    <row r="13" spans="1:7" ht="12.6" customHeight="1" x14ac:dyDescent="0.3">
      <c r="A13" s="17" t="s">
        <v>36</v>
      </c>
      <c r="D13" s="18" t="s">
        <v>11</v>
      </c>
      <c r="F13" s="18" t="s">
        <v>533</v>
      </c>
    </row>
    <row r="14" spans="1:7" ht="12.6" customHeight="1" x14ac:dyDescent="0.3">
      <c r="A14" s="17" t="s">
        <v>22</v>
      </c>
      <c r="D14" s="18" t="s">
        <v>35</v>
      </c>
      <c r="F14" s="18" t="s">
        <v>15</v>
      </c>
    </row>
    <row r="15" spans="1:7" ht="12.6" customHeight="1" x14ac:dyDescent="0.3">
      <c r="A15" s="17" t="s">
        <v>34</v>
      </c>
      <c r="D15" s="18" t="s">
        <v>43</v>
      </c>
      <c r="F15" s="18" t="s">
        <v>546</v>
      </c>
    </row>
    <row r="16" spans="1:7" ht="12.6" customHeight="1" x14ac:dyDescent="0.3">
      <c r="A16" s="17" t="s">
        <v>6</v>
      </c>
      <c r="D16" s="18" t="s">
        <v>14</v>
      </c>
      <c r="F16" s="18" t="s">
        <v>547</v>
      </c>
    </row>
    <row r="17" spans="1:6" ht="12.6" customHeight="1" x14ac:dyDescent="0.3">
      <c r="A17" s="17" t="s">
        <v>115</v>
      </c>
      <c r="D17" s="18" t="s">
        <v>41</v>
      </c>
      <c r="F17" s="18" t="s">
        <v>548</v>
      </c>
    </row>
    <row r="18" spans="1:6" ht="12.6" customHeight="1" x14ac:dyDescent="0.3">
      <c r="A18" s="17" t="s">
        <v>124</v>
      </c>
      <c r="D18" s="18" t="s">
        <v>49</v>
      </c>
      <c r="F18" s="18" t="s">
        <v>412</v>
      </c>
    </row>
    <row r="19" spans="1:6" ht="12.6" customHeight="1" x14ac:dyDescent="0.3">
      <c r="A19" s="17" t="s">
        <v>131</v>
      </c>
      <c r="D19" s="18" t="s">
        <v>30</v>
      </c>
      <c r="F19" s="18" t="s">
        <v>549</v>
      </c>
    </row>
    <row r="20" spans="1:6" ht="12.6" customHeight="1" x14ac:dyDescent="0.3">
      <c r="D20" s="18" t="s">
        <v>37</v>
      </c>
      <c r="F20" s="18" t="s">
        <v>28</v>
      </c>
    </row>
    <row r="21" spans="1:6" ht="12.6" customHeight="1" x14ac:dyDescent="0.3">
      <c r="D21" s="18" t="s">
        <v>55</v>
      </c>
      <c r="F21" s="18" t="s">
        <v>550</v>
      </c>
    </row>
    <row r="22" spans="1:6" ht="12.6" customHeight="1" x14ac:dyDescent="0.3">
      <c r="F22" s="18" t="s">
        <v>551</v>
      </c>
    </row>
    <row r="23" spans="1:6" ht="12.6" customHeight="1" x14ac:dyDescent="0.3">
      <c r="F23" s="18" t="s">
        <v>552</v>
      </c>
    </row>
    <row r="24" spans="1:6" ht="12.6" customHeight="1" x14ac:dyDescent="0.3">
      <c r="F24" s="18" t="s">
        <v>266</v>
      </c>
    </row>
    <row r="25" spans="1:6" ht="12.6" customHeight="1" x14ac:dyDescent="0.3">
      <c r="F25" s="18" t="s">
        <v>40</v>
      </c>
    </row>
    <row r="26" spans="1:6" ht="12.6" customHeight="1" x14ac:dyDescent="0.3">
      <c r="F26" s="18" t="s">
        <v>553</v>
      </c>
    </row>
    <row r="27" spans="1:6" ht="12.6" customHeight="1" x14ac:dyDescent="0.3">
      <c r="F27" s="18" t="s">
        <v>544</v>
      </c>
    </row>
    <row r="28" spans="1:6" ht="12.6" customHeight="1" x14ac:dyDescent="0.3">
      <c r="F28" s="18" t="s">
        <v>554</v>
      </c>
    </row>
    <row r="29" spans="1:6" ht="12.6" customHeight="1" x14ac:dyDescent="0.3">
      <c r="F29" s="18" t="s">
        <v>555</v>
      </c>
    </row>
    <row r="30" spans="1:6" ht="12.6" customHeight="1" x14ac:dyDescent="0.3">
      <c r="F30" s="18" t="s">
        <v>38</v>
      </c>
    </row>
    <row r="31" spans="1:6" ht="12.6" customHeight="1" x14ac:dyDescent="0.3">
      <c r="F31" s="18" t="s">
        <v>556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Lista</vt:lpstr>
      <vt:lpstr>Plan MIPG</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Garcia</dc:creator>
  <cp:keywords/>
  <dc:description/>
  <cp:lastModifiedBy>Marcela Andrea García Guerrero</cp:lastModifiedBy>
  <cp:revision/>
  <dcterms:created xsi:type="dcterms:W3CDTF">2020-11-23T01:44:38Z</dcterms:created>
  <dcterms:modified xsi:type="dcterms:W3CDTF">2023-01-17T19:25:56Z</dcterms:modified>
  <cp:category/>
  <cp:contentStatus/>
</cp:coreProperties>
</file>